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IS" sheetId="1" r:id="rId1"/>
    <sheet name="BS" sheetId="2" r:id="rId2"/>
    <sheet name="Equity" sheetId="3" r:id="rId3"/>
    <sheet name="Cashflow" sheetId="4" r:id="rId4"/>
    <sheet name="Notes " sheetId="5" r:id="rId5"/>
  </sheets>
  <definedNames>
    <definedName name="_xlnm.Print_Area" localSheetId="0">'IS'!$A$1:$I$49</definedName>
    <definedName name="_xlnm.Print_Titles" localSheetId="4">'Notes '!$1:$6</definedName>
  </definedNames>
  <calcPr fullCalcOnLoad="1"/>
</workbook>
</file>

<file path=xl/sharedStrings.xml><?xml version="1.0" encoding="utf-8"?>
<sst xmlns="http://schemas.openxmlformats.org/spreadsheetml/2006/main" count="264" uniqueCount="191">
  <si>
    <t>CONDENSED CONSOLIDATED INCOME STATEMENTS</t>
  </si>
  <si>
    <t>Quarter</t>
  </si>
  <si>
    <t>RM'000</t>
  </si>
  <si>
    <t>To Date</t>
  </si>
  <si>
    <t>Revenue</t>
  </si>
  <si>
    <t>Taxation</t>
  </si>
  <si>
    <t>Receivables</t>
  </si>
  <si>
    <t>Cash and bank balances</t>
  </si>
  <si>
    <t>Payables</t>
  </si>
  <si>
    <t>Note:</t>
  </si>
  <si>
    <t>CONDENSED CONSOLIDATED STATEMENT OF CHANGES IN EQUITY</t>
  </si>
  <si>
    <t>Share</t>
  </si>
  <si>
    <t>Capital</t>
  </si>
  <si>
    <t>Retained</t>
  </si>
  <si>
    <t>Profits</t>
  </si>
  <si>
    <t>Total</t>
  </si>
  <si>
    <t>Net profit for the period</t>
  </si>
  <si>
    <t>CONDENSED CONSOLIDATED CASH FLOW STATEMENT</t>
  </si>
  <si>
    <t>Profit before taxation</t>
  </si>
  <si>
    <t>Operating profit before working capital changes</t>
  </si>
  <si>
    <t>1.</t>
  </si>
  <si>
    <t>2.</t>
  </si>
  <si>
    <t>3.</t>
  </si>
  <si>
    <t>4.</t>
  </si>
  <si>
    <t>Valuation of Property, Plant and Equipment</t>
  </si>
  <si>
    <t>9.</t>
  </si>
  <si>
    <t>10.</t>
  </si>
  <si>
    <t>Subsequent Events</t>
  </si>
  <si>
    <t>11.</t>
  </si>
  <si>
    <t>12.</t>
  </si>
  <si>
    <t>13.</t>
  </si>
  <si>
    <t>Review Of Performance</t>
  </si>
  <si>
    <t>14.</t>
  </si>
  <si>
    <t>15.</t>
  </si>
  <si>
    <t>16.</t>
  </si>
  <si>
    <t>Accounting Policies and Methods Of Computation</t>
  </si>
  <si>
    <t>Audit Report</t>
  </si>
  <si>
    <t>Seasonality or Cyclicality</t>
  </si>
  <si>
    <t>5.</t>
  </si>
  <si>
    <t>6.</t>
  </si>
  <si>
    <t>7.</t>
  </si>
  <si>
    <t>Dividends</t>
  </si>
  <si>
    <t>8.</t>
  </si>
  <si>
    <t>Segmental Reporting</t>
  </si>
  <si>
    <t>17.</t>
  </si>
  <si>
    <t>18.</t>
  </si>
  <si>
    <t>19.</t>
  </si>
  <si>
    <t>Purchase or Disposal of Quoted Securities</t>
  </si>
  <si>
    <t>20.</t>
  </si>
  <si>
    <t>21.</t>
  </si>
  <si>
    <t>Group Borrowings and Debt Securities</t>
  </si>
  <si>
    <t>22.</t>
  </si>
  <si>
    <t>Off Balance Sheet Financial Instruments</t>
  </si>
  <si>
    <t>23.</t>
  </si>
  <si>
    <t>Material Litigation</t>
  </si>
  <si>
    <t>24.</t>
  </si>
  <si>
    <t>Net Profit for the period (RM'000)</t>
  </si>
  <si>
    <t>SELECTED EXPLANATORY NOTES</t>
  </si>
  <si>
    <t>Basic Earnings Per Share (sen)</t>
  </si>
  <si>
    <t>Purchase of property, plant and equipment</t>
  </si>
  <si>
    <t>Change In The Composition of The Group</t>
  </si>
  <si>
    <t>Unquoted Investments / Properties</t>
  </si>
  <si>
    <t xml:space="preserve">   shares in issue ('000)</t>
  </si>
  <si>
    <t>Weighted average number of ordinary</t>
  </si>
  <si>
    <t>The basic earnings per share for the quarter and cumulative year to date are computed as follow:</t>
  </si>
  <si>
    <t>G.A. BLUE INTERNATIONAL BHD.</t>
  </si>
  <si>
    <t>Company No. 570396-D</t>
  </si>
  <si>
    <t>Minority interest</t>
  </si>
  <si>
    <t>Basic earnings per share (sen)</t>
  </si>
  <si>
    <t>Diluted earnings per share (sen)</t>
  </si>
  <si>
    <t xml:space="preserve">Profit after tax </t>
  </si>
  <si>
    <t>Profit before tax</t>
  </si>
  <si>
    <t>Finance cost</t>
  </si>
  <si>
    <t>Profit from operations</t>
  </si>
  <si>
    <t>Other operating income</t>
  </si>
  <si>
    <t>Operating expenses</t>
  </si>
  <si>
    <t>Share premium</t>
  </si>
  <si>
    <t>Share capital</t>
  </si>
  <si>
    <t>Deferred taxation</t>
  </si>
  <si>
    <t>Note :</t>
  </si>
  <si>
    <t>Shareholders' funds</t>
  </si>
  <si>
    <t>Property, plant and equipment</t>
  </si>
  <si>
    <t>Inventories</t>
  </si>
  <si>
    <t>Fixed deposit with a licensed bank</t>
  </si>
  <si>
    <t>Short term borrowings</t>
  </si>
  <si>
    <t>Provision for taxation</t>
  </si>
  <si>
    <t>Current assets</t>
  </si>
  <si>
    <t>Current liabilities</t>
  </si>
  <si>
    <t>Net current assets / (liabilities)</t>
  </si>
  <si>
    <t>(The figures have not been audited)</t>
  </si>
  <si>
    <t>As At End</t>
  </si>
  <si>
    <t xml:space="preserve">Of Current </t>
  </si>
  <si>
    <t>Financial</t>
  </si>
  <si>
    <t>Year End</t>
  </si>
  <si>
    <t>Current Year</t>
  </si>
  <si>
    <t>Preceding Year</t>
  </si>
  <si>
    <t>Corresponding</t>
  </si>
  <si>
    <t>Premium</t>
  </si>
  <si>
    <t>Individual Quarter</t>
  </si>
  <si>
    <t>Cummulative Quarter</t>
  </si>
  <si>
    <t>Cash flows from operating activities</t>
  </si>
  <si>
    <t>Adjustments for :</t>
  </si>
  <si>
    <t>- Non-cash items</t>
  </si>
  <si>
    <t>- Non-operating items</t>
  </si>
  <si>
    <t>Debtors</t>
  </si>
  <si>
    <t>Creditors</t>
  </si>
  <si>
    <t>Cash generated from operations</t>
  </si>
  <si>
    <t>Interest paid</t>
  </si>
  <si>
    <t>Taxation paid</t>
  </si>
  <si>
    <t>Net cash from operating activities</t>
  </si>
  <si>
    <t>Cash flows from investing activities</t>
  </si>
  <si>
    <t>Net cash from investing activities</t>
  </si>
  <si>
    <t>Cash flows from financing activities</t>
  </si>
  <si>
    <t>Net cash from financing activities</t>
  </si>
  <si>
    <t>Net increase in cash and cash equivalents</t>
  </si>
  <si>
    <t>Cash and cash equivalents at beginning</t>
  </si>
  <si>
    <t>Cash and cash equivalents at end</t>
  </si>
  <si>
    <t>Exceptional items</t>
  </si>
  <si>
    <t>There were no exceptional items for the current period to date under review.</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</si>
  <si>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</si>
  <si>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</si>
  <si>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</si>
  <si>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</si>
  <si>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</si>
  <si>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</si>
  <si>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There are no outstanding capital commitments at the end of the current quarter.</t>
  </si>
  <si>
    <t>Taxation comprise the following :</t>
  </si>
  <si>
    <t>Current taxation</t>
  </si>
  <si>
    <t>Tax expense</t>
  </si>
  <si>
    <t>Over/(under) provision</t>
  </si>
  <si>
    <t>Reconcilitation of statutory tax rate to effective tax rate :</t>
  </si>
  <si>
    <t>%</t>
  </si>
  <si>
    <t>Statutory tax rate</t>
  </si>
  <si>
    <t>Tax rate applicable to expenses not deductible</t>
  </si>
  <si>
    <t>Secured</t>
  </si>
  <si>
    <t>Unsecured</t>
  </si>
  <si>
    <t>Bank overdraft</t>
  </si>
  <si>
    <t>Group borrowings</t>
  </si>
  <si>
    <t>Short term</t>
  </si>
  <si>
    <t>Bankers acceptance</t>
  </si>
  <si>
    <t>Basis of calculation of earnings per share</t>
  </si>
  <si>
    <t>Indivdual</t>
  </si>
  <si>
    <t xml:space="preserve">As At </t>
  </si>
  <si>
    <t>Current Year  Prospects</t>
  </si>
  <si>
    <t xml:space="preserve"> </t>
  </si>
  <si>
    <t xml:space="preserve"> Material change in profit before taxation as compared to preceding quarter</t>
  </si>
  <si>
    <t>31.07.04</t>
  </si>
  <si>
    <t>Tax recoverable</t>
  </si>
  <si>
    <t>Other receivables &amp; deposit</t>
  </si>
  <si>
    <t>Other payables &amp; accruals</t>
  </si>
  <si>
    <t>Based on results for the period :</t>
  </si>
  <si>
    <t>Over/(under) provision of deferred taxation</t>
  </si>
  <si>
    <t>Interest received</t>
  </si>
  <si>
    <t>Preceding</t>
  </si>
  <si>
    <t>Cumulative</t>
  </si>
  <si>
    <t>Balance at 1.8.2004</t>
  </si>
  <si>
    <t>N/A</t>
  </si>
  <si>
    <t>Non-current liabilities</t>
  </si>
  <si>
    <t>Bankers Acceptances</t>
  </si>
  <si>
    <t xml:space="preserve">Effect of reduced tax rate of 20% </t>
  </si>
  <si>
    <t>(The figures  have not been audited)</t>
  </si>
  <si>
    <t>Listing expenses</t>
  </si>
  <si>
    <t>Represented by:</t>
  </si>
  <si>
    <t>Bank overdrafts</t>
  </si>
  <si>
    <t xml:space="preserve">Retained profit </t>
  </si>
  <si>
    <t>Corporate Proposals</t>
  </si>
  <si>
    <t>FOR THE THIRD QUARTER ENDED 30 APRIL 2005</t>
  </si>
  <si>
    <t>30.4.05</t>
  </si>
  <si>
    <t>30.4.04</t>
  </si>
  <si>
    <t>CONDENSED BALANCE SHEETS AS AT 30 APRIL 2005</t>
  </si>
  <si>
    <t>Intangible assets</t>
  </si>
  <si>
    <t>FOR THE PERIOD ENDED 30 APRIL 2005</t>
  </si>
  <si>
    <t>Dividend paid</t>
  </si>
  <si>
    <t>Issue of bonus shares</t>
  </si>
  <si>
    <t>Balance at 30-4-2005</t>
  </si>
  <si>
    <t>Period Ended  30.4.2005</t>
  </si>
  <si>
    <t>31.4.05</t>
  </si>
  <si>
    <t>Purchase of intangible assets</t>
  </si>
  <si>
    <t>Proceeds from term loan</t>
  </si>
  <si>
    <t>Dividends paid</t>
  </si>
  <si>
    <t>Proceeds from disposal of property, plant &amp; equipment</t>
  </si>
  <si>
    <t>Issue of share capital</t>
  </si>
  <si>
    <t>Repayment of bank borrowings</t>
  </si>
  <si>
    <t>Overprovision in previous quarters</t>
  </si>
  <si>
    <t>30  April 2005</t>
  </si>
  <si>
    <t>Pre-acquisition profit</t>
  </si>
  <si>
    <t>* The basic earnings per share for the previous financial year has been restated to take into account the</t>
  </si>
  <si>
    <t>bonus issue made during the financial year under review.</t>
  </si>
  <si>
    <t>Notes:</t>
  </si>
  <si>
    <t>* 0.64</t>
  </si>
  <si>
    <t>* 5.07</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</si>
</sst>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s>
  <fonts count="8">
    <font>
      <sz val="10"/>
      <name val="Arial"/>
      <family val="0"/>
    </font>
    <font>
      <sz val="10"/>
      <name val="Times New Roman"/>
      <family val="1"/>
    </font>
    <font>
      <b/>
      <sz val="10"/>
      <name val="Times New Roman"/>
      <family val="1"/>
    </font>
    <font>
      <u val="single"/>
      <sz val="10"/>
      <name val="Times New Roman"/>
      <family val="1"/>
    </font>
    <font>
      <sz val="10"/>
      <color indexed="8"/>
      <name val="Times New Roman"/>
      <family val="1"/>
    </font>
    <font>
      <sz val="10"/>
      <color indexed="10"/>
      <name val="Times New Roman"/>
      <family val="1"/>
    </font>
    <font>
      <sz val="11"/>
      <name val="Times New Roman"/>
      <family val="1"/>
    </font>
    <font>
      <b/>
      <u val="single"/>
      <sz val="11"/>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179" fontId="1" fillId="0" borderId="0" xfId="15" applyNumberFormat="1" applyFont="1" applyAlignment="1">
      <alignment/>
    </xf>
    <xf numFmtId="179" fontId="1" fillId="0" borderId="0" xfId="15" applyNumberFormat="1" applyFont="1" applyAlignment="1">
      <alignment horizontal="center"/>
    </xf>
    <xf numFmtId="179" fontId="1" fillId="0" borderId="0" xfId="15" applyNumberFormat="1" applyFont="1" applyBorder="1" applyAlignment="1">
      <alignment/>
    </xf>
    <xf numFmtId="179" fontId="1" fillId="0" borderId="0" xfId="15" applyNumberFormat="1" applyFont="1" applyBorder="1" applyAlignment="1">
      <alignment horizontal="center"/>
    </xf>
    <xf numFmtId="179" fontId="1" fillId="0" borderId="1" xfId="15" applyNumberFormat="1" applyFont="1" applyBorder="1" applyAlignment="1">
      <alignment/>
    </xf>
    <xf numFmtId="179" fontId="1" fillId="0" borderId="0" xfId="0" applyNumberFormat="1" applyFont="1" applyAlignment="1">
      <alignment horizontal="center"/>
    </xf>
    <xf numFmtId="185" fontId="1" fillId="0" borderId="0" xfId="0" applyNumberFormat="1" applyFont="1" applyAlignment="1">
      <alignment horizontal="center"/>
    </xf>
    <xf numFmtId="43"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9" fontId="1" fillId="0" borderId="2" xfId="15" applyNumberFormat="1" applyFont="1" applyBorder="1" applyAlignment="1">
      <alignment/>
    </xf>
    <xf numFmtId="179" fontId="1" fillId="0" borderId="0" xfId="15" applyNumberFormat="1" applyFont="1" applyAlignment="1">
      <alignment horizontal="right"/>
    </xf>
    <xf numFmtId="179" fontId="1" fillId="0" borderId="3" xfId="15" applyNumberFormat="1" applyFont="1" applyBorder="1" applyAlignment="1">
      <alignment/>
    </xf>
    <xf numFmtId="179" fontId="1" fillId="0" borderId="4" xfId="15" applyNumberFormat="1" applyFont="1" applyBorder="1" applyAlignment="1">
      <alignment/>
    </xf>
    <xf numFmtId="0" fontId="1" fillId="0" borderId="0" xfId="0" applyFont="1" applyAlignment="1">
      <alignment horizontal="justify"/>
    </xf>
    <xf numFmtId="179"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179" fontId="1" fillId="0" borderId="5" xfId="15" applyNumberFormat="1" applyFont="1" applyBorder="1" applyAlignment="1">
      <alignment/>
    </xf>
    <xf numFmtId="0" fontId="1" fillId="2" borderId="0" xfId="0" applyFont="1" applyFill="1" applyAlignment="1">
      <alignment/>
    </xf>
    <xf numFmtId="15" fontId="3" fillId="0" borderId="0" xfId="0" applyNumberFormat="1" applyFont="1" applyAlignment="1">
      <alignment horizontal="left"/>
    </xf>
    <xf numFmtId="0" fontId="6" fillId="0" borderId="0" xfId="0" applyFont="1" applyAlignment="1">
      <alignment/>
    </xf>
    <xf numFmtId="0" fontId="6" fillId="0" borderId="0" xfId="0" applyFont="1" applyAlignment="1">
      <alignment horizontal="center"/>
    </xf>
    <xf numFmtId="0" fontId="6" fillId="0" borderId="0" xfId="0" applyFont="1" applyBorder="1" applyAlignment="1">
      <alignment/>
    </xf>
    <xf numFmtId="0" fontId="6" fillId="0" borderId="0" xfId="0" applyFont="1" applyFill="1" applyAlignment="1">
      <alignment/>
    </xf>
    <xf numFmtId="15" fontId="6" fillId="0" borderId="0" xfId="0" applyNumberFormat="1" applyFont="1" applyAlignment="1" quotePrefix="1">
      <alignment horizontal="center"/>
    </xf>
    <xf numFmtId="0" fontId="7" fillId="0" borderId="0" xfId="0" applyFont="1" applyAlignment="1">
      <alignment/>
    </xf>
    <xf numFmtId="0" fontId="6" fillId="0" borderId="0" xfId="0" applyFont="1" applyAlignment="1" quotePrefix="1">
      <alignment/>
    </xf>
    <xf numFmtId="16" fontId="1" fillId="0" borderId="0" xfId="0" applyNumberFormat="1" applyFont="1" applyAlignment="1">
      <alignment horizontal="center"/>
    </xf>
    <xf numFmtId="179" fontId="2" fillId="0" borderId="0" xfId="15" applyNumberFormat="1" applyFont="1" applyAlignment="1">
      <alignment/>
    </xf>
    <xf numFmtId="179" fontId="1" fillId="0" borderId="3" xfId="15" applyNumberFormat="1" applyFont="1" applyBorder="1" applyAlignment="1">
      <alignment horizontal="center"/>
    </xf>
    <xf numFmtId="179" fontId="1" fillId="0" borderId="4" xfId="15" applyNumberFormat="1" applyFont="1" applyBorder="1" applyAlignment="1">
      <alignment horizontal="center"/>
    </xf>
    <xf numFmtId="179" fontId="1" fillId="0" borderId="6" xfId="15" applyNumberFormat="1" applyFont="1" applyBorder="1" applyAlignment="1">
      <alignment/>
    </xf>
    <xf numFmtId="179" fontId="2" fillId="0" borderId="0" xfId="15" applyNumberFormat="1" applyFont="1" applyBorder="1" applyAlignment="1">
      <alignment/>
    </xf>
    <xf numFmtId="179" fontId="1" fillId="0" borderId="7" xfId="15" applyNumberFormat="1" applyFont="1" applyBorder="1" applyAlignment="1">
      <alignment/>
    </xf>
    <xf numFmtId="179" fontId="1" fillId="0" borderId="0" xfId="0" applyNumberFormat="1" applyFont="1" applyAlignment="1">
      <alignment/>
    </xf>
    <xf numFmtId="179" fontId="1" fillId="0" borderId="1" xfId="15" applyNumberFormat="1" applyFont="1" applyFill="1" applyBorder="1" applyAlignment="1">
      <alignment horizontal="center"/>
    </xf>
    <xf numFmtId="179" fontId="1" fillId="0" borderId="0" xfId="15" applyNumberFormat="1" applyFont="1" applyFill="1" applyAlignment="1">
      <alignment horizontal="center"/>
    </xf>
    <xf numFmtId="179" fontId="1" fillId="0" borderId="7" xfId="15" applyNumberFormat="1" applyFont="1" applyFill="1" applyBorder="1" applyAlignment="1">
      <alignment horizontal="center"/>
    </xf>
    <xf numFmtId="179" fontId="1" fillId="0" borderId="0" xfId="15" applyNumberFormat="1" applyFont="1" applyFill="1" applyBorder="1" applyAlignment="1">
      <alignment/>
    </xf>
    <xf numFmtId="179" fontId="1" fillId="0" borderId="1" xfId="15" applyNumberFormat="1" applyFont="1" applyBorder="1" applyAlignment="1">
      <alignment horizontal="center"/>
    </xf>
    <xf numFmtId="179" fontId="1" fillId="0" borderId="8" xfId="15" applyNumberFormat="1" applyFont="1" applyFill="1" applyBorder="1" applyAlignment="1">
      <alignment/>
    </xf>
    <xf numFmtId="43" fontId="1" fillId="0" borderId="8" xfId="15" applyFont="1" applyFill="1" applyBorder="1" applyAlignment="1">
      <alignment/>
    </xf>
    <xf numFmtId="43" fontId="1" fillId="0" borderId="8" xfId="15" applyFont="1" applyFill="1" applyBorder="1" applyAlignment="1">
      <alignment horizontal="right"/>
    </xf>
    <xf numFmtId="179" fontId="1" fillId="0" borderId="8" xfId="15" applyNumberFormat="1" applyFont="1" applyBorder="1" applyAlignment="1">
      <alignment horizontal="center"/>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quotePrefix="1">
      <alignment horizontal="left"/>
    </xf>
    <xf numFmtId="0" fontId="2" fillId="0" borderId="0" xfId="0" applyFont="1" applyFill="1" applyAlignment="1">
      <alignment/>
    </xf>
    <xf numFmtId="0" fontId="2" fillId="0" borderId="0" xfId="0" applyFont="1" applyFill="1" applyAlignment="1">
      <alignment horizontal="left"/>
    </xf>
    <xf numFmtId="0" fontId="1" fillId="2" borderId="0" xfId="0" applyFont="1" applyFill="1" applyBorder="1" applyAlignment="1">
      <alignment/>
    </xf>
    <xf numFmtId="41" fontId="1" fillId="0" borderId="0" xfId="0" applyNumberFormat="1" applyFont="1" applyFill="1" applyBorder="1" applyAlignment="1">
      <alignment/>
    </xf>
    <xf numFmtId="41" fontId="1" fillId="0" borderId="0" xfId="0" applyNumberFormat="1" applyFont="1" applyFill="1" applyAlignment="1">
      <alignment/>
    </xf>
    <xf numFmtId="179" fontId="1" fillId="0" borderId="2" xfId="15" applyNumberFormat="1" applyFont="1" applyFill="1" applyBorder="1" applyAlignment="1">
      <alignment horizontal="center"/>
    </xf>
    <xf numFmtId="41" fontId="1" fillId="0" borderId="0" xfId="15" applyNumberFormat="1" applyFont="1" applyFill="1" applyAlignment="1">
      <alignment horizontal="right"/>
    </xf>
    <xf numFmtId="193" fontId="1" fillId="0" borderId="0" xfId="0" applyNumberFormat="1" applyFont="1" applyFill="1" applyAlignment="1">
      <alignment/>
    </xf>
    <xf numFmtId="43" fontId="1" fillId="0" borderId="0" xfId="15" applyFont="1" applyFill="1" applyAlignment="1">
      <alignment horizontal="right"/>
    </xf>
    <xf numFmtId="0" fontId="1" fillId="0" borderId="2" xfId="0" applyFont="1" applyFill="1" applyBorder="1" applyAlignment="1">
      <alignment/>
    </xf>
    <xf numFmtId="0" fontId="3" fillId="0" borderId="0" xfId="0" applyFont="1" applyFill="1" applyAlignment="1">
      <alignment/>
    </xf>
    <xf numFmtId="41" fontId="1" fillId="0" borderId="2" xfId="0" applyNumberFormat="1" applyFont="1" applyFill="1" applyBorder="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8" xfId="0" applyNumberFormat="1" applyFont="1" applyFill="1" applyBorder="1" applyAlignment="1">
      <alignment horizontal="center"/>
    </xf>
    <xf numFmtId="41" fontId="1" fillId="0" borderId="0" xfId="0" applyNumberFormat="1" applyFont="1" applyFill="1" applyAlignment="1">
      <alignment horizontal="center"/>
    </xf>
    <xf numFmtId="192" fontId="1" fillId="0" borderId="8" xfId="0" applyNumberFormat="1" applyFont="1" applyFill="1" applyBorder="1" applyAlignment="1">
      <alignment horizontal="center"/>
    </xf>
    <xf numFmtId="41" fontId="1" fillId="0" borderId="0" xfId="0" applyNumberFormat="1" applyFont="1" applyAlignment="1">
      <alignment horizontal="center"/>
    </xf>
    <xf numFmtId="41" fontId="1" fillId="0" borderId="0" xfId="0" applyNumberFormat="1" applyFont="1" applyAlignment="1">
      <alignment/>
    </xf>
    <xf numFmtId="179" fontId="1" fillId="0" borderId="0" xfId="15" applyNumberFormat="1" applyFont="1" applyFill="1" applyBorder="1" applyAlignment="1">
      <alignment horizontal="center"/>
    </xf>
    <xf numFmtId="43" fontId="1" fillId="0" borderId="0" xfId="15" applyFont="1" applyFill="1" applyBorder="1" applyAlignment="1">
      <alignment/>
    </xf>
    <xf numFmtId="0" fontId="1" fillId="0" borderId="0" xfId="0" applyFont="1" applyAlignment="1">
      <alignment horizontal="center"/>
    </xf>
    <xf numFmtId="15" fontId="2" fillId="0" borderId="0" xfId="0" applyNumberFormat="1" applyFont="1" applyAlignment="1" quotePrefix="1">
      <alignment/>
    </xf>
    <xf numFmtId="15"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44</xdr:row>
      <xdr:rowOff>47625</xdr:rowOff>
    </xdr:from>
    <xdr:ext cx="76200" cy="200025"/>
    <xdr:sp>
      <xdr:nvSpPr>
        <xdr:cNvPr id="1" name="TextBox 2"/>
        <xdr:cNvSpPr txBox="1">
          <a:spLocks noChangeArrowheads="1"/>
        </xdr:cNvSpPr>
      </xdr:nvSpPr>
      <xdr:spPr>
        <a:xfrm>
          <a:off x="2305050" y="7229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43</xdr:row>
      <xdr:rowOff>9525</xdr:rowOff>
    </xdr:from>
    <xdr:to>
      <xdr:col>7</xdr:col>
      <xdr:colOff>657225</xdr:colOff>
      <xdr:row>46</xdr:row>
      <xdr:rowOff>104775</xdr:rowOff>
    </xdr:to>
    <xdr:sp>
      <xdr:nvSpPr>
        <xdr:cNvPr id="2" name="TextBox 3"/>
        <xdr:cNvSpPr txBox="1">
          <a:spLocks noChangeArrowheads="1"/>
        </xdr:cNvSpPr>
      </xdr:nvSpPr>
      <xdr:spPr>
        <a:xfrm>
          <a:off x="9525" y="7029450"/>
          <a:ext cx="53435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July 2004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0</xdr:rowOff>
    </xdr:from>
    <xdr:to>
      <xdr:col>4</xdr:col>
      <xdr:colOff>38100</xdr:colOff>
      <xdr:row>47</xdr:row>
      <xdr:rowOff>0</xdr:rowOff>
    </xdr:to>
    <xdr:sp>
      <xdr:nvSpPr>
        <xdr:cNvPr id="1" name="TextBox 1"/>
        <xdr:cNvSpPr txBox="1">
          <a:spLocks noChangeArrowheads="1"/>
        </xdr:cNvSpPr>
      </xdr:nvSpPr>
      <xdr:spPr>
        <a:xfrm>
          <a:off x="9525" y="7648575"/>
          <a:ext cx="54578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352425</xdr:colOff>
      <xdr:row>48</xdr:row>
      <xdr:rowOff>47625</xdr:rowOff>
    </xdr:from>
    <xdr:ext cx="76200" cy="200025"/>
    <xdr:sp>
      <xdr:nvSpPr>
        <xdr:cNvPr id="2" name="TextBox 2"/>
        <xdr:cNvSpPr txBox="1">
          <a:spLocks noChangeArrowheads="1"/>
        </xdr:cNvSpPr>
      </xdr:nvSpPr>
      <xdr:spPr>
        <a:xfrm>
          <a:off x="3990975" y="7858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47</xdr:row>
      <xdr:rowOff>9525</xdr:rowOff>
    </xdr:from>
    <xdr:to>
      <xdr:col>4</xdr:col>
      <xdr:colOff>28575</xdr:colOff>
      <xdr:row>50</xdr:row>
      <xdr:rowOff>104775</xdr:rowOff>
    </xdr:to>
    <xdr:sp>
      <xdr:nvSpPr>
        <xdr:cNvPr id="3" name="TextBox 3"/>
        <xdr:cNvSpPr txBox="1">
          <a:spLocks noChangeArrowheads="1"/>
        </xdr:cNvSpPr>
      </xdr:nvSpPr>
      <xdr:spPr>
        <a:xfrm>
          <a:off x="9525" y="7658100"/>
          <a:ext cx="544830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Report for the year ended 31 July 2004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152400</xdr:rowOff>
    </xdr:from>
    <xdr:to>
      <xdr:col>4</xdr:col>
      <xdr:colOff>781050</xdr:colOff>
      <xdr:row>34</xdr:row>
      <xdr:rowOff>95250</xdr:rowOff>
    </xdr:to>
    <xdr:sp>
      <xdr:nvSpPr>
        <xdr:cNvPr id="1" name="TextBox 1"/>
        <xdr:cNvSpPr txBox="1">
          <a:spLocks noChangeArrowheads="1"/>
        </xdr:cNvSpPr>
      </xdr:nvSpPr>
      <xdr:spPr>
        <a:xfrm>
          <a:off x="9525" y="5029200"/>
          <a:ext cx="5162550" cy="5905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Statement Of Changes In Equity should be read in conjunction with the audited financial statements for the year ended 31 July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56</xdr:row>
      <xdr:rowOff>47625</xdr:rowOff>
    </xdr:from>
    <xdr:ext cx="76200" cy="200025"/>
    <xdr:sp>
      <xdr:nvSpPr>
        <xdr:cNvPr id="1" name="TextBox 2"/>
        <xdr:cNvSpPr txBox="1">
          <a:spLocks noChangeArrowheads="1"/>
        </xdr:cNvSpPr>
      </xdr:nvSpPr>
      <xdr:spPr>
        <a:xfrm>
          <a:off x="3609975" y="915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55</xdr:row>
      <xdr:rowOff>9525</xdr:rowOff>
    </xdr:from>
    <xdr:to>
      <xdr:col>5</xdr:col>
      <xdr:colOff>247650</xdr:colOff>
      <xdr:row>58</xdr:row>
      <xdr:rowOff>104775</xdr:rowOff>
    </xdr:to>
    <xdr:sp>
      <xdr:nvSpPr>
        <xdr:cNvPr id="2" name="TextBox 3"/>
        <xdr:cNvSpPr txBox="1">
          <a:spLocks noChangeArrowheads="1"/>
        </xdr:cNvSpPr>
      </xdr:nvSpPr>
      <xdr:spPr>
        <a:xfrm>
          <a:off x="9525" y="8953500"/>
          <a:ext cx="57245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Report for the year ended 31 July 2004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9525</xdr:rowOff>
    </xdr:from>
    <xdr:to>
      <xdr:col>8</xdr:col>
      <xdr:colOff>542925</xdr:colOff>
      <xdr:row>23</xdr:row>
      <xdr:rowOff>19050</xdr:rowOff>
    </xdr:to>
    <xdr:sp>
      <xdr:nvSpPr>
        <xdr:cNvPr id="1" name="Text 18"/>
        <xdr:cNvSpPr txBox="1">
          <a:spLocks noChangeArrowheads="1"/>
        </xdr:cNvSpPr>
      </xdr:nvSpPr>
      <xdr:spPr>
        <a:xfrm>
          <a:off x="314325" y="3771900"/>
          <a:ext cx="5505450" cy="2000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auditors’ report on the financial statements for the year ended 31 July 2004 was not qualified.</a:t>
          </a:r>
        </a:p>
      </xdr:txBody>
    </xdr:sp>
    <xdr:clientData/>
  </xdr:twoCellAnchor>
  <xdr:twoCellAnchor>
    <xdr:from>
      <xdr:col>1</xdr:col>
      <xdr:colOff>9525</xdr:colOff>
      <xdr:row>64</xdr:row>
      <xdr:rowOff>9525</xdr:rowOff>
    </xdr:from>
    <xdr:to>
      <xdr:col>8</xdr:col>
      <xdr:colOff>495300</xdr:colOff>
      <xdr:row>66</xdr:row>
      <xdr:rowOff>9525</xdr:rowOff>
    </xdr:to>
    <xdr:sp>
      <xdr:nvSpPr>
        <xdr:cNvPr id="2" name="Text 18"/>
        <xdr:cNvSpPr txBox="1">
          <a:spLocks noChangeArrowheads="1"/>
        </xdr:cNvSpPr>
      </xdr:nvSpPr>
      <xdr:spPr>
        <a:xfrm>
          <a:off x="314325" y="11229975"/>
          <a:ext cx="5457825" cy="3524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valuation of property, plant and equipment since the last audited financial statements for the year ended 31 July 2004.</a:t>
          </a:r>
        </a:p>
      </xdr:txBody>
    </xdr:sp>
    <xdr:clientData/>
  </xdr:twoCellAnchor>
  <xdr:twoCellAnchor>
    <xdr:from>
      <xdr:col>1</xdr:col>
      <xdr:colOff>9525</xdr:colOff>
      <xdr:row>69</xdr:row>
      <xdr:rowOff>9525</xdr:rowOff>
    </xdr:from>
    <xdr:to>
      <xdr:col>8</xdr:col>
      <xdr:colOff>419100</xdr:colOff>
      <xdr:row>71</xdr:row>
      <xdr:rowOff>76200</xdr:rowOff>
    </xdr:to>
    <xdr:sp>
      <xdr:nvSpPr>
        <xdr:cNvPr id="3" name="Text 18"/>
        <xdr:cNvSpPr txBox="1">
          <a:spLocks noChangeArrowheads="1"/>
        </xdr:cNvSpPr>
      </xdr:nvSpPr>
      <xdr:spPr>
        <a:xfrm>
          <a:off x="314325" y="12125325"/>
          <a:ext cx="5381625" cy="4286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Save as disclosed in Note 20, in the opinion of the Directors, no material events have arisen between the end of the reporting quarter and the date of this announcement.</a:t>
          </a:r>
          <a:r>
            <a:rPr lang="en-US" cap="none" sz="1000" b="0" i="0" u="none" baseline="0">
              <a:latin typeface="Arial"/>
              <a:ea typeface="Arial"/>
              <a:cs typeface="Arial"/>
            </a:rPr>
            <a:t>
</a:t>
          </a:r>
        </a:p>
      </xdr:txBody>
    </xdr:sp>
    <xdr:clientData/>
  </xdr:twoCellAnchor>
  <xdr:twoCellAnchor>
    <xdr:from>
      <xdr:col>1</xdr:col>
      <xdr:colOff>9525</xdr:colOff>
      <xdr:row>75</xdr:row>
      <xdr:rowOff>9525</xdr:rowOff>
    </xdr:from>
    <xdr:to>
      <xdr:col>8</xdr:col>
      <xdr:colOff>457200</xdr:colOff>
      <xdr:row>76</xdr:row>
      <xdr:rowOff>0</xdr:rowOff>
    </xdr:to>
    <xdr:sp>
      <xdr:nvSpPr>
        <xdr:cNvPr id="4" name="Text 18"/>
        <xdr:cNvSpPr txBox="1">
          <a:spLocks noChangeArrowheads="1"/>
        </xdr:cNvSpPr>
      </xdr:nvSpPr>
      <xdr:spPr>
        <a:xfrm>
          <a:off x="314325" y="13182600"/>
          <a:ext cx="5419725" cy="1809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change in the composition of the Group for the current financial year to date.
(i) The Acquisition of 100% equity interest in GBC based on its audited consolidated net tangible assets (“NTA”) at 31 July 2002 to be satisfied by the issuance of 40,999,998 new G.A. Blue ordinary shares of RM1.00 each valued at approximately RM1.03 per share. 
</a:t>
          </a:r>
        </a:p>
      </xdr:txBody>
    </xdr:sp>
    <xdr:clientData/>
  </xdr:twoCellAnchor>
  <xdr:twoCellAnchor>
    <xdr:from>
      <xdr:col>1</xdr:col>
      <xdr:colOff>9525</xdr:colOff>
      <xdr:row>80</xdr:row>
      <xdr:rowOff>9525</xdr:rowOff>
    </xdr:from>
    <xdr:to>
      <xdr:col>8</xdr:col>
      <xdr:colOff>533400</xdr:colOff>
      <xdr:row>81</xdr:row>
      <xdr:rowOff>28575</xdr:rowOff>
    </xdr:to>
    <xdr:sp>
      <xdr:nvSpPr>
        <xdr:cNvPr id="5" name="Text 18"/>
        <xdr:cNvSpPr txBox="1">
          <a:spLocks noChangeArrowheads="1"/>
        </xdr:cNvSpPr>
      </xdr:nvSpPr>
      <xdr:spPr>
        <a:xfrm>
          <a:off x="314325" y="14077950"/>
          <a:ext cx="5495925"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contingent liabilities and contingent assets of a material nature as at the date of this report.</a:t>
          </a:r>
        </a:p>
      </xdr:txBody>
    </xdr:sp>
    <xdr:clientData/>
  </xdr:twoCellAnchor>
  <xdr:twoCellAnchor>
    <xdr:from>
      <xdr:col>1</xdr:col>
      <xdr:colOff>9525</xdr:colOff>
      <xdr:row>89</xdr:row>
      <xdr:rowOff>9525</xdr:rowOff>
    </xdr:from>
    <xdr:to>
      <xdr:col>8</xdr:col>
      <xdr:colOff>600075</xdr:colOff>
      <xdr:row>92</xdr:row>
      <xdr:rowOff>47625</xdr:rowOff>
    </xdr:to>
    <xdr:sp>
      <xdr:nvSpPr>
        <xdr:cNvPr id="6" name="Text 18"/>
        <xdr:cNvSpPr txBox="1">
          <a:spLocks noChangeArrowheads="1"/>
        </xdr:cNvSpPr>
      </xdr:nvSpPr>
      <xdr:spPr>
        <a:xfrm>
          <a:off x="314325" y="15678150"/>
          <a:ext cx="5562600" cy="5619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the period ended 30 April 2005, the Group recorded a revenue of RM44.07</a:t>
          </a:r>
          <a:r>
            <a:rPr lang="en-US" cap="none" sz="1000" b="0" i="0" u="none" baseline="0">
              <a:latin typeface="Times New Roman"/>
              <a:ea typeface="Times New Roman"/>
              <a:cs typeface="Times New Roman"/>
            </a:rPr>
            <a:t> million. This represents a drop in revenue of 3.57% as compared to the corresponding period last year. However, profit before tax improved to RM9.89 million as compared to RM9.64 recorded for the previous corresponding period.</a:t>
          </a:r>
          <a:r>
            <a:rPr lang="en-US" cap="none" sz="1000" b="0" i="0" u="none" baseline="0">
              <a:solidFill>
                <a:srgbClr val="00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96</xdr:row>
      <xdr:rowOff>38100</xdr:rowOff>
    </xdr:from>
    <xdr:to>
      <xdr:col>8</xdr:col>
      <xdr:colOff>590550</xdr:colOff>
      <xdr:row>100</xdr:row>
      <xdr:rowOff>9525</xdr:rowOff>
    </xdr:to>
    <xdr:sp>
      <xdr:nvSpPr>
        <xdr:cNvPr id="7" name="Text 18"/>
        <xdr:cNvSpPr txBox="1">
          <a:spLocks noChangeArrowheads="1"/>
        </xdr:cNvSpPr>
      </xdr:nvSpPr>
      <xdr:spPr>
        <a:xfrm>
          <a:off x="323850" y="16983075"/>
          <a:ext cx="5543550" cy="704850"/>
        </a:xfrm>
        <a:prstGeom prst="rect">
          <a:avLst/>
        </a:prstGeom>
        <a:solidFill>
          <a:srgbClr val="FFFFFF"/>
        </a:solidFill>
        <a:ln w="1" cmpd="sng">
          <a:noFill/>
        </a:ln>
      </xdr:spPr>
      <xdr:txBody>
        <a:bodyPr vertOverflow="clip" wrap="square"/>
        <a:p>
          <a:pPr algn="just">
            <a:defRPr/>
          </a:pPr>
          <a:r>
            <a:rPr lang="en-US" cap="none" sz="1000" b="0" i="0" u="none" baseline="0"/>
            <a:t>Profit before tax achieved for the current quarter of RM0.81 million was lower than the previous quarter of RM3.56 million due to lower sales recorded for the current quarter. This quarter captures the lowest sales volume recorded for the financial year as compared to other quarters as it represents the off-peak period for the Group.</a:t>
          </a:r>
        </a:p>
      </xdr:txBody>
    </xdr:sp>
    <xdr:clientData/>
  </xdr:twoCellAnchor>
  <xdr:twoCellAnchor>
    <xdr:from>
      <xdr:col>1</xdr:col>
      <xdr:colOff>9525</xdr:colOff>
      <xdr:row>103</xdr:row>
      <xdr:rowOff>9525</xdr:rowOff>
    </xdr:from>
    <xdr:to>
      <xdr:col>8</xdr:col>
      <xdr:colOff>476250</xdr:colOff>
      <xdr:row>106</xdr:row>
      <xdr:rowOff>0</xdr:rowOff>
    </xdr:to>
    <xdr:sp>
      <xdr:nvSpPr>
        <xdr:cNvPr id="8" name="Text 18"/>
        <xdr:cNvSpPr txBox="1">
          <a:spLocks noChangeArrowheads="1"/>
        </xdr:cNvSpPr>
      </xdr:nvSpPr>
      <xdr:spPr>
        <a:xfrm>
          <a:off x="314325" y="18230850"/>
          <a:ext cx="5438775" cy="5048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Notwithstanding the difficult local economic and trading enviroment for the year, the Directors are optimistic of the business outlook for the Group and the Group’s operating profit before tax for the current financial year ending 31 July 2005 is expected to be satisfactory.</a:t>
          </a:r>
        </a:p>
      </xdr:txBody>
    </xdr:sp>
    <xdr:clientData/>
  </xdr:twoCellAnchor>
  <xdr:twoCellAnchor>
    <xdr:from>
      <xdr:col>1</xdr:col>
      <xdr:colOff>9525</xdr:colOff>
      <xdr:row>48</xdr:row>
      <xdr:rowOff>9525</xdr:rowOff>
    </xdr:from>
    <xdr:to>
      <xdr:col>8</xdr:col>
      <xdr:colOff>542925</xdr:colOff>
      <xdr:row>54</xdr:row>
      <xdr:rowOff>104775</xdr:rowOff>
    </xdr:to>
    <xdr:sp>
      <xdr:nvSpPr>
        <xdr:cNvPr id="9" name="Text 18"/>
        <xdr:cNvSpPr txBox="1">
          <a:spLocks noChangeArrowheads="1"/>
        </xdr:cNvSpPr>
      </xdr:nvSpPr>
      <xdr:spPr>
        <a:xfrm>
          <a:off x="314325" y="8410575"/>
          <a:ext cx="5505450" cy="1114425"/>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The Board has on 22 June 2005, declared an interim dividend of 4% less tax for the financial year ending 31 July 2005, amounting to RM2,500,000.00. The dates of entitlement and payment will be announced at a later date.
The payment of a first and final dividend of 6% less tax for the previous financial year ended 31 July 2004 has been approved by the shareholders at the Company's Annual General Meeting held on 20 January 2005 and the said dividend was paid on 25 February 2005.</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106</xdr:row>
      <xdr:rowOff>0</xdr:rowOff>
    </xdr:from>
    <xdr:to>
      <xdr:col>8</xdr:col>
      <xdr:colOff>523875</xdr:colOff>
      <xdr:row>106</xdr:row>
      <xdr:rowOff>0</xdr:rowOff>
    </xdr:to>
    <xdr:sp>
      <xdr:nvSpPr>
        <xdr:cNvPr id="10" name="Text 18"/>
        <xdr:cNvSpPr txBox="1">
          <a:spLocks noChangeArrowheads="1"/>
        </xdr:cNvSpPr>
      </xdr:nvSpPr>
      <xdr:spPr>
        <a:xfrm>
          <a:off x="314325" y="18792825"/>
          <a:ext cx="54864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In the prospectus dated 31 January 2004, the Directors has forcasted a consolidated profit after tax of RM3.45million for the financial year ended 31 July 2004 after  deducting pre-acquisition profit of RM5.29million. The Group has achieved an unaudited profit after tax of RM11.68 million.</a:t>
          </a:r>
        </a:p>
      </xdr:txBody>
    </xdr:sp>
    <xdr:clientData/>
  </xdr:twoCellAnchor>
  <xdr:twoCellAnchor>
    <xdr:from>
      <xdr:col>1</xdr:col>
      <xdr:colOff>9525</xdr:colOff>
      <xdr:row>137</xdr:row>
      <xdr:rowOff>9525</xdr:rowOff>
    </xdr:from>
    <xdr:to>
      <xdr:col>8</xdr:col>
      <xdr:colOff>371475</xdr:colOff>
      <xdr:row>139</xdr:row>
      <xdr:rowOff>0</xdr:rowOff>
    </xdr:to>
    <xdr:sp>
      <xdr:nvSpPr>
        <xdr:cNvPr id="11" name="Text 18"/>
        <xdr:cNvSpPr txBox="1">
          <a:spLocks noChangeArrowheads="1"/>
        </xdr:cNvSpPr>
      </xdr:nvSpPr>
      <xdr:spPr>
        <a:xfrm>
          <a:off x="314325" y="24441150"/>
          <a:ext cx="5334000" cy="3429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 properties for the current quarter under review</a:t>
          </a:r>
        </a:p>
      </xdr:txBody>
    </xdr:sp>
    <xdr:clientData/>
  </xdr:twoCellAnchor>
  <xdr:twoCellAnchor>
    <xdr:from>
      <xdr:col>1</xdr:col>
      <xdr:colOff>9525</xdr:colOff>
      <xdr:row>142</xdr:row>
      <xdr:rowOff>9525</xdr:rowOff>
    </xdr:from>
    <xdr:to>
      <xdr:col>8</xdr:col>
      <xdr:colOff>438150</xdr:colOff>
      <xdr:row>145</xdr:row>
      <xdr:rowOff>28575</xdr:rowOff>
    </xdr:to>
    <xdr:sp>
      <xdr:nvSpPr>
        <xdr:cNvPr id="12" name="Text 18"/>
        <xdr:cNvSpPr txBox="1">
          <a:spLocks noChangeArrowheads="1"/>
        </xdr:cNvSpPr>
      </xdr:nvSpPr>
      <xdr:spPr>
        <a:xfrm>
          <a:off x="314325" y="25336500"/>
          <a:ext cx="5400675" cy="533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147</xdr:row>
      <xdr:rowOff>123825</xdr:rowOff>
    </xdr:from>
    <xdr:to>
      <xdr:col>9</xdr:col>
      <xdr:colOff>19050</xdr:colOff>
      <xdr:row>155</xdr:row>
      <xdr:rowOff>38100</xdr:rowOff>
    </xdr:to>
    <xdr:sp>
      <xdr:nvSpPr>
        <xdr:cNvPr id="13" name="Text 18"/>
        <xdr:cNvSpPr txBox="1">
          <a:spLocks noChangeArrowheads="1"/>
        </xdr:cNvSpPr>
      </xdr:nvSpPr>
      <xdr:spPr>
        <a:xfrm>
          <a:off x="314325" y="26365200"/>
          <a:ext cx="5600700" cy="12287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4 November 2004, the Company had proposed to undertake a bonus issue of 25,000,000 new ordinary shares of 50 sen each on the basis of one share for every four existing shares held ("the Bonus Shares")  and a proposed transfer of the listing and quotation for its entire issued and paid-up capital from the Second Board to the Main Board of the Bursa Malaysia Securities Berhad. 
The Bonus Shares were allotted and quoted on the Second Board of the Bursa Malaysia Securities Berhad on 18 March 2005 and 25 March 2005 respectively. The Company has completed the transfer of the listing to the Main Board on 15 June 2005. </a:t>
          </a:r>
        </a:p>
      </xdr:txBody>
    </xdr:sp>
    <xdr:clientData/>
  </xdr:twoCellAnchor>
  <xdr:twoCellAnchor>
    <xdr:from>
      <xdr:col>1</xdr:col>
      <xdr:colOff>9525</xdr:colOff>
      <xdr:row>170</xdr:row>
      <xdr:rowOff>9525</xdr:rowOff>
    </xdr:from>
    <xdr:to>
      <xdr:col>8</xdr:col>
      <xdr:colOff>333375</xdr:colOff>
      <xdr:row>172</xdr:row>
      <xdr:rowOff>76200</xdr:rowOff>
    </xdr:to>
    <xdr:sp>
      <xdr:nvSpPr>
        <xdr:cNvPr id="14" name="Text 18"/>
        <xdr:cNvSpPr txBox="1">
          <a:spLocks noChangeArrowheads="1"/>
        </xdr:cNvSpPr>
      </xdr:nvSpPr>
      <xdr:spPr>
        <a:xfrm>
          <a:off x="314325" y="30346650"/>
          <a:ext cx="5295900" cy="4286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176</xdr:row>
      <xdr:rowOff>9525</xdr:rowOff>
    </xdr:from>
    <xdr:to>
      <xdr:col>8</xdr:col>
      <xdr:colOff>447675</xdr:colOff>
      <xdr:row>178</xdr:row>
      <xdr:rowOff>0</xdr:rowOff>
    </xdr:to>
    <xdr:sp>
      <xdr:nvSpPr>
        <xdr:cNvPr id="15" name="Text 18"/>
        <xdr:cNvSpPr txBox="1">
          <a:spLocks noChangeArrowheads="1"/>
        </xdr:cNvSpPr>
      </xdr:nvSpPr>
      <xdr:spPr>
        <a:xfrm>
          <a:off x="314325" y="31403925"/>
          <a:ext cx="5410200" cy="3429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a:t>
          </a:r>
        </a:p>
      </xdr:txBody>
    </xdr:sp>
    <xdr:clientData/>
  </xdr:twoCellAnchor>
  <xdr:twoCellAnchor>
    <xdr:from>
      <xdr:col>0</xdr:col>
      <xdr:colOff>295275</xdr:colOff>
      <xdr:row>57</xdr:row>
      <xdr:rowOff>9525</xdr:rowOff>
    </xdr:from>
    <xdr:to>
      <xdr:col>8</xdr:col>
      <xdr:colOff>581025</xdr:colOff>
      <xdr:row>60</xdr:row>
      <xdr:rowOff>133350</xdr:rowOff>
    </xdr:to>
    <xdr:sp>
      <xdr:nvSpPr>
        <xdr:cNvPr id="16" name="TextBox 16"/>
        <xdr:cNvSpPr txBox="1">
          <a:spLocks noChangeArrowheads="1"/>
        </xdr:cNvSpPr>
      </xdr:nvSpPr>
      <xdr:spPr>
        <a:xfrm>
          <a:off x="295275" y="9982200"/>
          <a:ext cx="5562600" cy="695325"/>
        </a:xfrm>
        <a:prstGeom prst="rect">
          <a:avLst/>
        </a:prstGeom>
        <a:solidFill>
          <a:srgbClr val="FFFFFF"/>
        </a:solidFill>
        <a:ln w="9525" cmpd="sng">
          <a:noFill/>
        </a:ln>
      </xdr:spPr>
      <xdr:txBody>
        <a:bodyPr vertOverflow="clip" wrap="square"/>
        <a:p>
          <a:pPr algn="l">
            <a:defRPr/>
          </a:pPr>
          <a:r>
            <a:rPr lang="en-US" cap="none" sz="1000" b="0" i="0" u="none" baseline="0"/>
            <a:t>The Group is principally engaged in the manufacturing, marketing, distribution and retailing of jeanswear, other fashion apparels and accessories. Business segmental information has therefore not been prepared as the Group’s revenue, operating profit, assets employed, liabilities, capital expenditure, depreciation and non cash expenses are mainly confined to one business segment.
</a:t>
          </a:r>
        </a:p>
      </xdr:txBody>
    </xdr:sp>
    <xdr:clientData/>
  </xdr:twoCellAnchor>
  <xdr:twoCellAnchor>
    <xdr:from>
      <xdr:col>1</xdr:col>
      <xdr:colOff>9525</xdr:colOff>
      <xdr:row>8</xdr:row>
      <xdr:rowOff>0</xdr:rowOff>
    </xdr:from>
    <xdr:to>
      <xdr:col>8</xdr:col>
      <xdr:colOff>609600</xdr:colOff>
      <xdr:row>19</xdr:row>
      <xdr:rowOff>19050</xdr:rowOff>
    </xdr:to>
    <xdr:sp>
      <xdr:nvSpPr>
        <xdr:cNvPr id="17" name="TextBox 17"/>
        <xdr:cNvSpPr txBox="1">
          <a:spLocks noChangeArrowheads="1"/>
        </xdr:cNvSpPr>
      </xdr:nvSpPr>
      <xdr:spPr>
        <a:xfrm>
          <a:off x="314325" y="1438275"/>
          <a:ext cx="5572125" cy="1857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financial statements are unaudited and have been prepared in accordance with the requirements of Financial Reporting Standard 134 (formerly known as MASB 26) Interim Financial Reporting and Chapter 9 part K of the Listing Requirements of the Bursa Malaysia Securities Berhad. 
The financial statements should be read in conjunction with the audited financial statements for the year ended 31 July 2004. These explanatory notes attached to the financial statements provide an explanation of events and transactions that are significant to an understanding of the changes in the financial position and performance of G.A. Blue International Bhd. (“G.A. Blue” or “Company”) and its wholly-owned subsidiary companies hereinafter referred to as the “Group” since the financial year ended 31 July 2004.
The same accounting policies and methods of computation are followed in the interim financial statements as compared with the financial statements for the year ended 31 July 2004.</a:t>
          </a:r>
        </a:p>
      </xdr:txBody>
    </xdr:sp>
    <xdr:clientData/>
  </xdr:twoCellAnchor>
  <xdr:twoCellAnchor>
    <xdr:from>
      <xdr:col>1</xdr:col>
      <xdr:colOff>19050</xdr:colOff>
      <xdr:row>41</xdr:row>
      <xdr:rowOff>28575</xdr:rowOff>
    </xdr:from>
    <xdr:to>
      <xdr:col>8</xdr:col>
      <xdr:colOff>514350</xdr:colOff>
      <xdr:row>45</xdr:row>
      <xdr:rowOff>142875</xdr:rowOff>
    </xdr:to>
    <xdr:sp>
      <xdr:nvSpPr>
        <xdr:cNvPr id="18" name="TextBox 18"/>
        <xdr:cNvSpPr txBox="1">
          <a:spLocks noChangeArrowheads="1"/>
        </xdr:cNvSpPr>
      </xdr:nvSpPr>
      <xdr:spPr>
        <a:xfrm>
          <a:off x="323850" y="7324725"/>
          <a:ext cx="5467350" cy="819150"/>
        </a:xfrm>
        <a:prstGeom prst="rect">
          <a:avLst/>
        </a:prstGeom>
        <a:solidFill>
          <a:srgbClr val="FFFFFF"/>
        </a:solidFill>
        <a:ln w="9525" cmpd="sng">
          <a:noFill/>
        </a:ln>
      </xdr:spPr>
      <xdr:txBody>
        <a:bodyPr vertOverflow="clip" wrap="square"/>
        <a:p>
          <a:pPr algn="l">
            <a:defRPr/>
          </a:pPr>
          <a:r>
            <a:rPr lang="en-US" cap="none" sz="1000" b="0" i="0" u="none" baseline="0"/>
            <a:t>On 18 March 2005, the Company made a bonus issue and allotment of 25,000,000 ordinary shares of RM0.50 each on the basis of one bonus share for every four existing shares held.
There were no other issuance or repayment of debt or equity securities for the current financial year to date.
</a:t>
          </a:r>
        </a:p>
      </xdr:txBody>
    </xdr:sp>
    <xdr:clientData/>
  </xdr:twoCellAnchor>
  <xdr:twoCellAnchor>
    <xdr:from>
      <xdr:col>1</xdr:col>
      <xdr:colOff>19050</xdr:colOff>
      <xdr:row>196</xdr:row>
      <xdr:rowOff>0</xdr:rowOff>
    </xdr:from>
    <xdr:to>
      <xdr:col>8</xdr:col>
      <xdr:colOff>295275</xdr:colOff>
      <xdr:row>198</xdr:row>
      <xdr:rowOff>114300</xdr:rowOff>
    </xdr:to>
    <xdr:sp>
      <xdr:nvSpPr>
        <xdr:cNvPr id="19" name="TextBox 19"/>
        <xdr:cNvSpPr txBox="1">
          <a:spLocks noChangeArrowheads="1"/>
        </xdr:cNvSpPr>
      </xdr:nvSpPr>
      <xdr:spPr>
        <a:xfrm>
          <a:off x="323850" y="35347275"/>
          <a:ext cx="5248275" cy="49530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9525</xdr:colOff>
      <xdr:row>199</xdr:row>
      <xdr:rowOff>0</xdr:rowOff>
    </xdr:from>
    <xdr:to>
      <xdr:col>8</xdr:col>
      <xdr:colOff>333375</xdr:colOff>
      <xdr:row>199</xdr:row>
      <xdr:rowOff>0</xdr:rowOff>
    </xdr:to>
    <xdr:sp>
      <xdr:nvSpPr>
        <xdr:cNvPr id="20" name="Text 18"/>
        <xdr:cNvSpPr txBox="1">
          <a:spLocks noChangeArrowheads="1"/>
        </xdr:cNvSpPr>
      </xdr:nvSpPr>
      <xdr:spPr>
        <a:xfrm>
          <a:off x="314325" y="35918775"/>
          <a:ext cx="5295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199</xdr:row>
      <xdr:rowOff>0</xdr:rowOff>
    </xdr:from>
    <xdr:to>
      <xdr:col>8</xdr:col>
      <xdr:colOff>333375</xdr:colOff>
      <xdr:row>199</xdr:row>
      <xdr:rowOff>0</xdr:rowOff>
    </xdr:to>
    <xdr:sp>
      <xdr:nvSpPr>
        <xdr:cNvPr id="21" name="Text 18"/>
        <xdr:cNvSpPr txBox="1">
          <a:spLocks noChangeArrowheads="1"/>
        </xdr:cNvSpPr>
      </xdr:nvSpPr>
      <xdr:spPr>
        <a:xfrm>
          <a:off x="314325" y="35918775"/>
          <a:ext cx="5295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twoCellAnchor>
    <xdr:from>
      <xdr:col>1</xdr:col>
      <xdr:colOff>9525</xdr:colOff>
      <xdr:row>26</xdr:row>
      <xdr:rowOff>19050</xdr:rowOff>
    </xdr:from>
    <xdr:to>
      <xdr:col>8</xdr:col>
      <xdr:colOff>581025</xdr:colOff>
      <xdr:row>28</xdr:row>
      <xdr:rowOff>161925</xdr:rowOff>
    </xdr:to>
    <xdr:sp>
      <xdr:nvSpPr>
        <xdr:cNvPr id="22" name="TextBox 22"/>
        <xdr:cNvSpPr txBox="1">
          <a:spLocks noChangeArrowheads="1"/>
        </xdr:cNvSpPr>
      </xdr:nvSpPr>
      <xdr:spPr>
        <a:xfrm>
          <a:off x="314325" y="4600575"/>
          <a:ext cx="5543550" cy="523875"/>
        </a:xfrm>
        <a:prstGeom prst="rect">
          <a:avLst/>
        </a:prstGeom>
        <a:solidFill>
          <a:srgbClr val="FFFFFF"/>
        </a:solidFill>
        <a:ln w="9525" cmpd="sng">
          <a:noFill/>
        </a:ln>
      </xdr:spPr>
      <xdr:txBody>
        <a:bodyPr vertOverflow="clip" wrap="square"/>
        <a:p>
          <a:pPr algn="l">
            <a:defRPr/>
          </a:pPr>
          <a:r>
            <a:rPr lang="en-US" cap="none" sz="1000" b="0" i="0" u="none" baseline="0"/>
            <a:t>As the Group is basiclly involved in the distribution of fashion apparels, major festivals and carnival  sales have an impact on revenues and earnings. This quarter captures the period after the peak season for the Group.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9"/>
  <sheetViews>
    <sheetView tabSelected="1" workbookViewId="0" topLeftCell="A31">
      <selection activeCell="H38" sqref="H38"/>
    </sheetView>
  </sheetViews>
  <sheetFormatPr defaultColWidth="9.140625" defaultRowHeight="12.75"/>
  <cols>
    <col min="1" max="1" width="29.2812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0.00390625" style="2" bestFit="1" customWidth="1"/>
    <col min="9" max="16384" width="9.140625" style="1" customWidth="1"/>
  </cols>
  <sheetData>
    <row r="1" spans="1:8" ht="12.75">
      <c r="A1" s="3" t="s">
        <v>65</v>
      </c>
      <c r="B1" s="3"/>
      <c r="C1" s="3"/>
      <c r="D1" s="3"/>
      <c r="E1" s="3"/>
      <c r="F1" s="3"/>
      <c r="G1" s="3"/>
      <c r="H1" s="3"/>
    </row>
    <row r="2" spans="1:8" ht="12.75">
      <c r="A2" s="4" t="s">
        <v>66</v>
      </c>
      <c r="B2" s="3"/>
      <c r="C2" s="3"/>
      <c r="D2" s="3"/>
      <c r="E2" s="3"/>
      <c r="F2" s="3"/>
      <c r="G2" s="3"/>
      <c r="H2" s="3"/>
    </row>
    <row r="4" ht="12.75">
      <c r="A4" s="5" t="s">
        <v>0</v>
      </c>
    </row>
    <row r="5" ht="12.75">
      <c r="A5" s="5" t="s">
        <v>166</v>
      </c>
    </row>
    <row r="6" spans="1:2" ht="12.75">
      <c r="A6" s="5" t="s">
        <v>89</v>
      </c>
      <c r="B6" s="2"/>
    </row>
    <row r="7" spans="1:2" ht="12.75">
      <c r="A7" s="5"/>
      <c r="B7" s="2"/>
    </row>
    <row r="8" spans="1:8" ht="12.75">
      <c r="A8" s="5"/>
      <c r="B8" s="75" t="s">
        <v>98</v>
      </c>
      <c r="C8" s="75"/>
      <c r="D8" s="75"/>
      <c r="F8" s="75" t="s">
        <v>99</v>
      </c>
      <c r="G8" s="75"/>
      <c r="H8" s="75"/>
    </row>
    <row r="9" spans="3:8" ht="12.75">
      <c r="C9" s="2"/>
      <c r="D9" s="2" t="s">
        <v>95</v>
      </c>
      <c r="E9" s="2"/>
      <c r="G9" s="2"/>
      <c r="H9" s="2" t="s">
        <v>95</v>
      </c>
    </row>
    <row r="10" spans="2:8" ht="12.75">
      <c r="B10" s="2" t="s">
        <v>94</v>
      </c>
      <c r="C10" s="2"/>
      <c r="D10" s="2" t="s">
        <v>96</v>
      </c>
      <c r="E10" s="2"/>
      <c r="F10" s="2" t="s">
        <v>94</v>
      </c>
      <c r="G10" s="2"/>
      <c r="H10" s="2" t="s">
        <v>96</v>
      </c>
    </row>
    <row r="11" spans="2:8" ht="12.75">
      <c r="B11" s="2" t="s">
        <v>1</v>
      </c>
      <c r="C11" s="2"/>
      <c r="D11" s="2" t="s">
        <v>1</v>
      </c>
      <c r="E11" s="2"/>
      <c r="F11" s="2" t="s">
        <v>3</v>
      </c>
      <c r="G11" s="2"/>
      <c r="H11" s="2" t="s">
        <v>1</v>
      </c>
    </row>
    <row r="12" spans="2:8" ht="12.75">
      <c r="B12" s="2" t="s">
        <v>167</v>
      </c>
      <c r="C12" s="2"/>
      <c r="D12" s="2" t="s">
        <v>168</v>
      </c>
      <c r="E12" s="2"/>
      <c r="F12" s="2" t="s">
        <v>167</v>
      </c>
      <c r="G12" s="2"/>
      <c r="H12" s="2" t="s">
        <v>168</v>
      </c>
    </row>
    <row r="13" spans="2:8" ht="12.75">
      <c r="B13" s="2" t="s">
        <v>2</v>
      </c>
      <c r="D13" s="2" t="s">
        <v>2</v>
      </c>
      <c r="F13" s="2" t="s">
        <v>2</v>
      </c>
      <c r="H13" s="2" t="s">
        <v>2</v>
      </c>
    </row>
    <row r="15" spans="1:11" s="6" customFormat="1" ht="12.75">
      <c r="A15" s="6" t="s">
        <v>4</v>
      </c>
      <c r="B15" s="21">
        <v>5422</v>
      </c>
      <c r="D15" s="21">
        <v>11675</v>
      </c>
      <c r="F15" s="21">
        <v>44076</v>
      </c>
      <c r="H15" s="21">
        <v>45711</v>
      </c>
      <c r="K15" s="21"/>
    </row>
    <row r="16" spans="2:11" s="6" customFormat="1" ht="12.75">
      <c r="B16" s="21"/>
      <c r="D16" s="21"/>
      <c r="F16" s="21"/>
      <c r="H16" s="21"/>
      <c r="K16" s="21"/>
    </row>
    <row r="17" spans="1:11" s="6" customFormat="1" ht="12.75">
      <c r="A17" s="6" t="s">
        <v>75</v>
      </c>
      <c r="B17" s="21">
        <v>-5077</v>
      </c>
      <c r="D17" s="21">
        <v>-10909</v>
      </c>
      <c r="F17" s="21">
        <v>-34778</v>
      </c>
      <c r="H17" s="21">
        <v>-35974</v>
      </c>
      <c r="K17" s="21"/>
    </row>
    <row r="18" spans="2:11" s="6" customFormat="1" ht="12.75">
      <c r="B18" s="21">
        <f>+F18-K18</f>
        <v>0</v>
      </c>
      <c r="D18" s="21"/>
      <c r="F18" s="21"/>
      <c r="H18" s="21"/>
      <c r="K18" s="21"/>
    </row>
    <row r="19" spans="1:11" s="6" customFormat="1" ht="12.75">
      <c r="A19" s="6" t="s">
        <v>74</v>
      </c>
      <c r="B19" s="21">
        <v>520</v>
      </c>
      <c r="D19" s="21">
        <v>136</v>
      </c>
      <c r="F19" s="21">
        <v>829</v>
      </c>
      <c r="H19" s="21">
        <v>193</v>
      </c>
      <c r="K19" s="21"/>
    </row>
    <row r="20" spans="2:11" s="6" customFormat="1" ht="12.75">
      <c r="B20" s="42"/>
      <c r="D20" s="42"/>
      <c r="F20" s="42"/>
      <c r="H20" s="42"/>
      <c r="K20" s="73"/>
    </row>
    <row r="21" spans="1:11" s="6" customFormat="1" ht="12.75">
      <c r="A21" s="6" t="s">
        <v>73</v>
      </c>
      <c r="B21" s="43">
        <f>+SUM(B15:B20)</f>
        <v>865</v>
      </c>
      <c r="D21" s="43">
        <f>+SUM(D15:D20)</f>
        <v>902</v>
      </c>
      <c r="F21" s="43">
        <f>+SUM(F15:F20)</f>
        <v>10127</v>
      </c>
      <c r="H21" s="43">
        <f>+SUM(H15:H20)</f>
        <v>9930</v>
      </c>
      <c r="K21" s="43"/>
    </row>
    <row r="22" spans="2:11" s="6" customFormat="1" ht="12.75">
      <c r="B22" s="21"/>
      <c r="D22" s="21"/>
      <c r="F22" s="21"/>
      <c r="H22" s="21"/>
      <c r="K22" s="21"/>
    </row>
    <row r="23" spans="1:11" s="6" customFormat="1" ht="12.75">
      <c r="A23" s="6" t="s">
        <v>72</v>
      </c>
      <c r="B23" s="21">
        <v>-60</v>
      </c>
      <c r="D23" s="43">
        <v>-43</v>
      </c>
      <c r="F23" s="43">
        <v>-239</v>
      </c>
      <c r="H23" s="43">
        <v>-286</v>
      </c>
      <c r="K23" s="43"/>
    </row>
    <row r="24" spans="2:11" s="6" customFormat="1" ht="12.75">
      <c r="B24" s="42"/>
      <c r="D24" s="42"/>
      <c r="F24" s="42"/>
      <c r="H24" s="42"/>
      <c r="K24" s="73"/>
    </row>
    <row r="25" spans="1:11" s="6" customFormat="1" ht="12.75">
      <c r="A25" s="6" t="s">
        <v>71</v>
      </c>
      <c r="B25" s="43">
        <f>+B21+B23</f>
        <v>805</v>
      </c>
      <c r="D25" s="43">
        <f>+D21+D23</f>
        <v>859</v>
      </c>
      <c r="F25" s="43">
        <f>+F21+F23</f>
        <v>9888</v>
      </c>
      <c r="H25" s="43">
        <f>+H21+H23</f>
        <v>9644</v>
      </c>
      <c r="K25" s="43"/>
    </row>
    <row r="26" spans="2:11" s="6" customFormat="1" ht="12.75">
      <c r="B26" s="43"/>
      <c r="D26" s="43"/>
      <c r="F26" s="43"/>
      <c r="H26" s="43"/>
      <c r="K26" s="43"/>
    </row>
    <row r="27" spans="1:11" s="6" customFormat="1" ht="12.75">
      <c r="A27" s="6" t="s">
        <v>5</v>
      </c>
      <c r="B27" s="21">
        <v>-100</v>
      </c>
      <c r="D27" s="43">
        <v>-10</v>
      </c>
      <c r="F27" s="43">
        <v>-2536</v>
      </c>
      <c r="H27" s="43">
        <v>-2342</v>
      </c>
      <c r="K27" s="43"/>
    </row>
    <row r="28" spans="2:11" s="6" customFormat="1" ht="12.75">
      <c r="B28" s="42"/>
      <c r="D28" s="42"/>
      <c r="F28" s="42"/>
      <c r="H28" s="42"/>
      <c r="K28" s="73"/>
    </row>
    <row r="29" spans="1:11" s="6" customFormat="1" ht="12.75">
      <c r="A29" s="6" t="s">
        <v>70</v>
      </c>
      <c r="B29" s="44">
        <f>+B25+B27</f>
        <v>705</v>
      </c>
      <c r="D29" s="44">
        <f>+D25+D27</f>
        <v>849</v>
      </c>
      <c r="F29" s="44">
        <f>+F25+F27</f>
        <v>7352</v>
      </c>
      <c r="H29" s="44">
        <f>+H25+H27</f>
        <v>7302</v>
      </c>
      <c r="K29" s="73"/>
    </row>
    <row r="30" spans="2:11" s="6" customFormat="1" ht="12.75">
      <c r="B30" s="45"/>
      <c r="C30" s="8"/>
      <c r="D30" s="45"/>
      <c r="E30" s="8"/>
      <c r="F30" s="45"/>
      <c r="G30" s="8"/>
      <c r="H30" s="45"/>
      <c r="K30" s="45"/>
    </row>
    <row r="31" spans="1:11" s="6" customFormat="1" ht="12.75">
      <c r="A31" s="1" t="s">
        <v>67</v>
      </c>
      <c r="B31" s="21">
        <v>-55</v>
      </c>
      <c r="D31" s="21">
        <v>-3</v>
      </c>
      <c r="F31" s="21">
        <v>-273</v>
      </c>
      <c r="H31" s="21">
        <v>-114</v>
      </c>
      <c r="K31" s="21"/>
    </row>
    <row r="32" spans="1:11" s="6" customFormat="1" ht="12.75">
      <c r="A32" s="1" t="s">
        <v>185</v>
      </c>
      <c r="B32" s="21">
        <v>0</v>
      </c>
      <c r="D32" s="7">
        <v>-80</v>
      </c>
      <c r="F32" s="21">
        <v>0</v>
      </c>
      <c r="H32" s="21">
        <v>-5157</v>
      </c>
      <c r="K32" s="21"/>
    </row>
    <row r="33" spans="2:11" s="6" customFormat="1" ht="12.75">
      <c r="B33" s="42"/>
      <c r="D33" s="46"/>
      <c r="F33" s="42"/>
      <c r="H33" s="42"/>
      <c r="K33" s="73"/>
    </row>
    <row r="34" spans="1:11" s="6" customFormat="1" ht="12.75">
      <c r="A34" s="1"/>
      <c r="B34" s="21"/>
      <c r="D34" s="7"/>
      <c r="F34" s="21"/>
      <c r="H34" s="21"/>
      <c r="K34" s="45"/>
    </row>
    <row r="35" spans="1:11" s="6" customFormat="1" ht="13.5" thickBot="1">
      <c r="A35" s="1" t="s">
        <v>16</v>
      </c>
      <c r="B35" s="47">
        <f>+B29+B31</f>
        <v>650</v>
      </c>
      <c r="C35" s="8"/>
      <c r="D35" s="47">
        <f>+D29+D31+D32</f>
        <v>766</v>
      </c>
      <c r="E35" s="8"/>
      <c r="F35" s="47">
        <f>+F29+F31</f>
        <v>7079</v>
      </c>
      <c r="G35" s="8"/>
      <c r="H35" s="47">
        <f>+H29+H31+H32</f>
        <v>2031</v>
      </c>
      <c r="K35" s="45"/>
    </row>
    <row r="36" spans="2:11" s="6" customFormat="1" ht="13.5" thickTop="1">
      <c r="B36" s="21"/>
      <c r="D36" s="7"/>
      <c r="F36" s="21"/>
      <c r="H36" s="7"/>
      <c r="K36" s="21"/>
    </row>
    <row r="37" spans="2:11" s="6" customFormat="1" ht="12.75">
      <c r="B37" s="21"/>
      <c r="D37" s="7"/>
      <c r="F37" s="21"/>
      <c r="H37" s="7"/>
      <c r="K37" s="21"/>
    </row>
    <row r="38" spans="1:11" s="6" customFormat="1" ht="13.5" thickBot="1">
      <c r="A38" s="1" t="s">
        <v>68</v>
      </c>
      <c r="B38" s="48">
        <f>+B35/1250</f>
        <v>0.52</v>
      </c>
      <c r="C38" s="21"/>
      <c r="D38" s="49" t="s">
        <v>189</v>
      </c>
      <c r="E38" s="21"/>
      <c r="F38" s="48">
        <f>+F35/1250</f>
        <v>5.6632</v>
      </c>
      <c r="H38" s="49" t="s">
        <v>190</v>
      </c>
      <c r="K38" s="74"/>
    </row>
    <row r="39" spans="1:8" s="6" customFormat="1" ht="13.5" thickTop="1">
      <c r="A39" s="1"/>
      <c r="B39" s="21"/>
      <c r="D39" s="7"/>
      <c r="F39" s="21"/>
      <c r="H39" s="7"/>
    </row>
    <row r="40" spans="1:8" s="6" customFormat="1" ht="13.5" thickBot="1">
      <c r="A40" s="1" t="s">
        <v>69</v>
      </c>
      <c r="B40" s="49" t="s">
        <v>156</v>
      </c>
      <c r="D40" s="50" t="s">
        <v>156</v>
      </c>
      <c r="F40" s="49" t="s">
        <v>156</v>
      </c>
      <c r="H40" s="50" t="s">
        <v>156</v>
      </c>
    </row>
    <row r="41" spans="4:8" s="6" customFormat="1" ht="13.5" thickTop="1">
      <c r="D41" s="7"/>
      <c r="H41" s="7"/>
    </row>
    <row r="42" spans="4:8" s="6" customFormat="1" ht="12.75">
      <c r="D42" s="7"/>
      <c r="F42" s="7"/>
      <c r="H42" s="7"/>
    </row>
    <row r="43" ht="12.75">
      <c r="A43" s="6" t="s">
        <v>188</v>
      </c>
    </row>
    <row r="45" ht="12.75"/>
    <row r="46" ht="12.75"/>
    <row r="48" ht="12.75">
      <c r="A48" s="1" t="s">
        <v>186</v>
      </c>
    </row>
    <row r="49" ht="12.75">
      <c r="A49" s="1" t="s">
        <v>187</v>
      </c>
    </row>
  </sheetData>
  <mergeCells count="2">
    <mergeCell ref="F8:H8"/>
    <mergeCell ref="B8:D8"/>
  </mergeCells>
  <printOptions/>
  <pageMargins left="0.75" right="0.5" top="0.5" bottom="0.5"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I47"/>
  <sheetViews>
    <sheetView workbookViewId="0" topLeftCell="A1">
      <selection activeCell="A1" sqref="A1"/>
    </sheetView>
  </sheetViews>
  <sheetFormatPr defaultColWidth="9.140625" defaultRowHeight="12.75"/>
  <cols>
    <col min="1" max="1" width="54.5742187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2" ht="12.75">
      <c r="A2" s="3" t="s">
        <v>65</v>
      </c>
    </row>
    <row r="3" ht="12.75">
      <c r="A3" s="4" t="s">
        <v>66</v>
      </c>
    </row>
    <row r="5" ht="12.75">
      <c r="A5" s="5" t="s">
        <v>169</v>
      </c>
    </row>
    <row r="6" ht="12.75">
      <c r="A6" s="5" t="s">
        <v>89</v>
      </c>
    </row>
    <row r="7" ht="12.75">
      <c r="B7" s="2"/>
    </row>
    <row r="8" ht="12.75">
      <c r="D8" s="2" t="s">
        <v>142</v>
      </c>
    </row>
    <row r="9" spans="2:4" ht="12.75">
      <c r="B9" s="2" t="s">
        <v>90</v>
      </c>
      <c r="D9" s="2" t="s">
        <v>153</v>
      </c>
    </row>
    <row r="10" spans="2:4" ht="12.75">
      <c r="B10" s="2" t="s">
        <v>91</v>
      </c>
      <c r="D10" s="2" t="s">
        <v>92</v>
      </c>
    </row>
    <row r="11" spans="2:4" ht="12.75">
      <c r="B11" s="2" t="s">
        <v>1</v>
      </c>
      <c r="D11" s="2" t="s">
        <v>93</v>
      </c>
    </row>
    <row r="12" spans="2:4" ht="12.75">
      <c r="B12" s="34" t="s">
        <v>167</v>
      </c>
      <c r="D12" s="34" t="s">
        <v>146</v>
      </c>
    </row>
    <row r="13" spans="2:4" ht="12.75">
      <c r="B13" s="2" t="s">
        <v>2</v>
      </c>
      <c r="D13" s="2" t="s">
        <v>2</v>
      </c>
    </row>
    <row r="15" spans="1:8" s="6" customFormat="1" ht="12.75">
      <c r="A15" s="35" t="s">
        <v>81</v>
      </c>
      <c r="B15" s="6">
        <v>19017</v>
      </c>
      <c r="D15" s="7">
        <v>16678</v>
      </c>
      <c r="F15" s="7"/>
      <c r="H15" s="7"/>
    </row>
    <row r="16" spans="1:8" s="6" customFormat="1" ht="12.75">
      <c r="A16" s="35"/>
      <c r="D16" s="7"/>
      <c r="F16" s="7"/>
      <c r="H16" s="7"/>
    </row>
    <row r="17" spans="1:8" s="6" customFormat="1" ht="12.75">
      <c r="A17" s="35" t="s">
        <v>170</v>
      </c>
      <c r="B17" s="6">
        <v>2091</v>
      </c>
      <c r="D17" s="7">
        <v>0</v>
      </c>
      <c r="F17" s="7"/>
      <c r="H17" s="7"/>
    </row>
    <row r="18" spans="1:8" s="6" customFormat="1" ht="12.75">
      <c r="A18" s="35"/>
      <c r="D18" s="7"/>
      <c r="F18" s="7"/>
      <c r="H18" s="7"/>
    </row>
    <row r="19" spans="1:8" s="6" customFormat="1" ht="12.75">
      <c r="A19" s="35" t="s">
        <v>86</v>
      </c>
      <c r="D19" s="7"/>
      <c r="F19" s="7"/>
      <c r="H19" s="7"/>
    </row>
    <row r="20" spans="1:8" s="6" customFormat="1" ht="12.75">
      <c r="A20" s="8" t="s">
        <v>82</v>
      </c>
      <c r="B20" s="18">
        <v>23256</v>
      </c>
      <c r="C20" s="8"/>
      <c r="D20" s="36">
        <v>21420</v>
      </c>
      <c r="E20" s="8"/>
      <c r="F20" s="9"/>
      <c r="G20" s="8"/>
      <c r="H20" s="7"/>
    </row>
    <row r="21" spans="1:8" s="6" customFormat="1" ht="12.75">
      <c r="A21" s="8" t="s">
        <v>6</v>
      </c>
      <c r="B21" s="19">
        <v>32011</v>
      </c>
      <c r="C21" s="8"/>
      <c r="D21" s="37">
        <v>29036</v>
      </c>
      <c r="E21" s="8"/>
      <c r="F21" s="9"/>
      <c r="G21" s="8"/>
      <c r="H21" s="7"/>
    </row>
    <row r="22" spans="1:8" s="6" customFormat="1" ht="12.75">
      <c r="A22" s="6" t="s">
        <v>148</v>
      </c>
      <c r="B22" s="19">
        <v>1237</v>
      </c>
      <c r="C22" s="8"/>
      <c r="D22" s="37">
        <v>4571</v>
      </c>
      <c r="E22" s="8"/>
      <c r="F22" s="9"/>
      <c r="G22" s="8"/>
      <c r="H22" s="7"/>
    </row>
    <row r="23" spans="1:8" s="6" customFormat="1" ht="12.75">
      <c r="A23" s="8" t="s">
        <v>147</v>
      </c>
      <c r="B23" s="19">
        <v>1595</v>
      </c>
      <c r="C23" s="8"/>
      <c r="D23" s="37">
        <v>308</v>
      </c>
      <c r="E23" s="8"/>
      <c r="F23" s="9"/>
      <c r="G23" s="8"/>
      <c r="H23" s="7"/>
    </row>
    <row r="24" spans="1:8" s="6" customFormat="1" ht="12.75">
      <c r="A24" s="8" t="s">
        <v>83</v>
      </c>
      <c r="B24" s="19">
        <v>0</v>
      </c>
      <c r="C24" s="8"/>
      <c r="D24" s="37">
        <v>5</v>
      </c>
      <c r="E24" s="8"/>
      <c r="F24" s="9"/>
      <c r="G24" s="8"/>
      <c r="H24" s="7"/>
    </row>
    <row r="25" spans="1:8" s="6" customFormat="1" ht="12.75">
      <c r="A25" s="8" t="s">
        <v>7</v>
      </c>
      <c r="B25" s="19">
        <v>4440</v>
      </c>
      <c r="C25" s="8"/>
      <c r="D25" s="37">
        <v>2667</v>
      </c>
      <c r="E25" s="8"/>
      <c r="F25" s="9"/>
      <c r="G25" s="8"/>
      <c r="H25" s="7"/>
    </row>
    <row r="26" spans="1:8" s="6" customFormat="1" ht="12.75">
      <c r="A26" s="8"/>
      <c r="B26" s="38">
        <f>SUM(B20:B25)</f>
        <v>62539</v>
      </c>
      <c r="C26" s="8"/>
      <c r="D26" s="38">
        <f>SUM(D20:D25)</f>
        <v>58007</v>
      </c>
      <c r="E26" s="8"/>
      <c r="F26" s="9"/>
      <c r="G26" s="8"/>
      <c r="H26" s="7"/>
    </row>
    <row r="27" spans="1:8" s="6" customFormat="1" ht="12.75">
      <c r="A27" s="39" t="s">
        <v>87</v>
      </c>
      <c r="B27" s="19"/>
      <c r="C27" s="8"/>
      <c r="D27" s="37"/>
      <c r="E27" s="8"/>
      <c r="F27" s="9"/>
      <c r="G27" s="8"/>
      <c r="H27" s="7"/>
    </row>
    <row r="28" spans="1:8" s="6" customFormat="1" ht="12.75">
      <c r="A28" s="8" t="s">
        <v>8</v>
      </c>
      <c r="B28" s="19">
        <v>891</v>
      </c>
      <c r="C28" s="8"/>
      <c r="D28" s="37">
        <v>4109</v>
      </c>
      <c r="E28" s="8"/>
      <c r="F28" s="9"/>
      <c r="G28" s="8"/>
      <c r="H28" s="7"/>
    </row>
    <row r="29" spans="1:8" s="6" customFormat="1" ht="12.75">
      <c r="A29" s="8" t="s">
        <v>149</v>
      </c>
      <c r="B29" s="19">
        <v>1149</v>
      </c>
      <c r="C29" s="8"/>
      <c r="D29" s="37">
        <v>2038</v>
      </c>
      <c r="E29" s="8"/>
      <c r="F29" s="9"/>
      <c r="G29" s="8"/>
      <c r="H29" s="7"/>
    </row>
    <row r="30" spans="1:8" s="6" customFormat="1" ht="12.75">
      <c r="A30" s="8" t="s">
        <v>84</v>
      </c>
      <c r="B30" s="19">
        <v>3961</v>
      </c>
      <c r="C30" s="8"/>
      <c r="D30" s="37">
        <v>294</v>
      </c>
      <c r="E30" s="8"/>
      <c r="F30" s="9"/>
      <c r="G30" s="8"/>
      <c r="H30" s="7"/>
    </row>
    <row r="31" spans="1:8" s="6" customFormat="1" ht="12.75">
      <c r="A31" s="8" t="s">
        <v>85</v>
      </c>
      <c r="B31" s="19">
        <v>2482</v>
      </c>
      <c r="C31" s="8"/>
      <c r="D31" s="37">
        <v>244</v>
      </c>
      <c r="E31" s="8"/>
      <c r="F31" s="9"/>
      <c r="G31" s="8"/>
      <c r="H31" s="7"/>
    </row>
    <row r="32" spans="1:8" s="6" customFormat="1" ht="12.75">
      <c r="A32" s="8"/>
      <c r="B32" s="38">
        <f>+SUM(B28:B31)</f>
        <v>8483</v>
      </c>
      <c r="C32" s="8"/>
      <c r="D32" s="38">
        <f>+SUM(D28:D31)</f>
        <v>6685</v>
      </c>
      <c r="E32" s="8"/>
      <c r="F32" s="9"/>
      <c r="G32" s="8"/>
      <c r="H32" s="7"/>
    </row>
    <row r="33" spans="4:8" s="6" customFormat="1" ht="12.75">
      <c r="D33" s="7"/>
      <c r="F33" s="7"/>
      <c r="H33" s="7"/>
    </row>
    <row r="34" spans="1:8" s="6" customFormat="1" ht="12.75">
      <c r="A34" s="35" t="s">
        <v>88</v>
      </c>
      <c r="B34" s="6">
        <f>SUM(B26-B32)</f>
        <v>54056</v>
      </c>
      <c r="D34" s="6">
        <f>+D26-D32</f>
        <v>51322</v>
      </c>
      <c r="F34" s="7"/>
      <c r="H34" s="7"/>
    </row>
    <row r="35" spans="6:8" s="6" customFormat="1" ht="12.75">
      <c r="F35" s="7"/>
      <c r="H35" s="7"/>
    </row>
    <row r="36" spans="2:8" s="6" customFormat="1" ht="13.5" thickBot="1">
      <c r="B36" s="16">
        <f>+B15+B17+B34</f>
        <v>75164</v>
      </c>
      <c r="D36" s="16">
        <f>+D15+D34</f>
        <v>68000</v>
      </c>
      <c r="F36" s="7"/>
      <c r="H36" s="7"/>
    </row>
    <row r="37" spans="6:8" s="6" customFormat="1" ht="13.5" thickTop="1">
      <c r="F37" s="7"/>
      <c r="H37" s="7"/>
    </row>
    <row r="38" spans="1:4" ht="12.75">
      <c r="A38" s="5" t="s">
        <v>77</v>
      </c>
      <c r="B38" s="6">
        <v>62500</v>
      </c>
      <c r="D38" s="17">
        <v>50000</v>
      </c>
    </row>
    <row r="39" spans="1:4" ht="12.75">
      <c r="A39" s="5" t="s">
        <v>76</v>
      </c>
      <c r="B39" s="6">
        <v>100</v>
      </c>
      <c r="D39" s="6">
        <v>4599</v>
      </c>
    </row>
    <row r="40" spans="1:4" ht="12.75">
      <c r="A40" s="5" t="s">
        <v>164</v>
      </c>
      <c r="B40" s="10">
        <v>8594</v>
      </c>
      <c r="D40" s="10">
        <v>11676</v>
      </c>
    </row>
    <row r="41" spans="1:4" ht="12.75">
      <c r="A41" s="5" t="s">
        <v>80</v>
      </c>
      <c r="B41" s="40">
        <f>SUM(B38:B40)</f>
        <v>71194</v>
      </c>
      <c r="D41" s="40">
        <f>SUM(D38:D40)</f>
        <v>66275</v>
      </c>
    </row>
    <row r="42" spans="1:4" ht="12.75">
      <c r="A42" s="5" t="s">
        <v>67</v>
      </c>
      <c r="B42" s="8">
        <v>748</v>
      </c>
      <c r="D42" s="8">
        <v>476</v>
      </c>
    </row>
    <row r="43" spans="1:4" ht="12.75">
      <c r="A43" s="5" t="s">
        <v>78</v>
      </c>
      <c r="B43" s="8">
        <v>1322</v>
      </c>
      <c r="D43" s="8">
        <v>1177</v>
      </c>
    </row>
    <row r="44" spans="1:4" ht="12.75">
      <c r="A44" s="5" t="s">
        <v>157</v>
      </c>
      <c r="B44" s="8">
        <v>1900</v>
      </c>
      <c r="D44" s="8">
        <v>72</v>
      </c>
    </row>
    <row r="45" spans="1:4" ht="13.5" thickBot="1">
      <c r="A45" s="5"/>
      <c r="B45" s="16">
        <f>SUM(B41:B44)</f>
        <v>75164</v>
      </c>
      <c r="D45" s="16">
        <f>SUM(D41:D44)</f>
        <v>68000</v>
      </c>
    </row>
    <row r="46" spans="6:8" ht="13.5" thickTop="1">
      <c r="F46" s="11"/>
      <c r="H46" s="12"/>
    </row>
    <row r="47" spans="1:9" ht="12.75">
      <c r="A47" s="6" t="s">
        <v>79</v>
      </c>
      <c r="B47" s="41"/>
      <c r="F47" s="13"/>
      <c r="H47" s="14"/>
      <c r="I47" s="15"/>
    </row>
  </sheetData>
  <printOptions/>
  <pageMargins left="0.75" right="0.5" top="0.5" bottom="0.7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9.140625" defaultRowHeight="12.75"/>
  <cols>
    <col min="1" max="1" width="30.7109375" style="1" customWidth="1"/>
    <col min="2" max="5" width="11.7109375" style="6" customWidth="1"/>
    <col min="6" max="6" width="11.7109375" style="1" customWidth="1"/>
    <col min="7" max="16384" width="9.140625" style="1" customWidth="1"/>
  </cols>
  <sheetData>
    <row r="2" ht="12.75">
      <c r="A2" s="3" t="s">
        <v>65</v>
      </c>
    </row>
    <row r="3" ht="12.75">
      <c r="A3" s="4" t="s">
        <v>66</v>
      </c>
    </row>
    <row r="5" ht="12.75">
      <c r="A5" s="5" t="s">
        <v>10</v>
      </c>
    </row>
    <row r="6" ht="12.75">
      <c r="A6" s="5" t="s">
        <v>171</v>
      </c>
    </row>
    <row r="7" ht="12.75">
      <c r="A7" s="5" t="s">
        <v>89</v>
      </c>
    </row>
    <row r="8" ht="12.75">
      <c r="A8" s="5"/>
    </row>
    <row r="10" spans="2:6" ht="12.75">
      <c r="B10" s="7" t="s">
        <v>11</v>
      </c>
      <c r="C10" s="7" t="s">
        <v>11</v>
      </c>
      <c r="D10" s="7" t="s">
        <v>13</v>
      </c>
      <c r="F10" s="2"/>
    </row>
    <row r="11" spans="2:6" ht="12.75">
      <c r="B11" s="7" t="s">
        <v>12</v>
      </c>
      <c r="C11" s="7" t="s">
        <v>97</v>
      </c>
      <c r="D11" s="7" t="s">
        <v>14</v>
      </c>
      <c r="E11" s="7" t="s">
        <v>15</v>
      </c>
      <c r="F11" s="2"/>
    </row>
    <row r="12" spans="2:6" ht="12.75">
      <c r="B12" s="7" t="s">
        <v>2</v>
      </c>
      <c r="C12" s="7" t="s">
        <v>2</v>
      </c>
      <c r="D12" s="7" t="s">
        <v>2</v>
      </c>
      <c r="E12" s="7" t="s">
        <v>2</v>
      </c>
      <c r="F12" s="2"/>
    </row>
    <row r="13" ht="12.75">
      <c r="B13" s="7"/>
    </row>
    <row r="15" ht="12.75">
      <c r="A15" s="26" t="s">
        <v>175</v>
      </c>
    </row>
    <row r="17" spans="1:5" ht="12.75">
      <c r="A17" s="1" t="s">
        <v>155</v>
      </c>
      <c r="B17" s="17">
        <v>50000</v>
      </c>
      <c r="C17" s="6">
        <v>4599</v>
      </c>
      <c r="D17" s="6">
        <v>11676</v>
      </c>
      <c r="E17" s="6">
        <f>SUM(B17:D17)</f>
        <v>66275</v>
      </c>
    </row>
    <row r="19" spans="1:5" ht="12.75">
      <c r="A19" s="1" t="s">
        <v>173</v>
      </c>
      <c r="B19" s="6">
        <v>12500</v>
      </c>
      <c r="C19" s="6">
        <v>-4499</v>
      </c>
      <c r="D19" s="6">
        <v>-8001</v>
      </c>
      <c r="E19" s="6">
        <f>SUM(B19:D19)</f>
        <v>0</v>
      </c>
    </row>
    <row r="21" spans="1:5" ht="12.75">
      <c r="A21" s="1" t="s">
        <v>172</v>
      </c>
      <c r="D21" s="6">
        <v>-2160</v>
      </c>
      <c r="E21" s="6">
        <f>SUM(B21:D21)</f>
        <v>-2160</v>
      </c>
    </row>
    <row r="22" spans="2:5" ht="12.75">
      <c r="B22" s="8"/>
      <c r="C22" s="8"/>
      <c r="D22" s="8"/>
      <c r="E22" s="8"/>
    </row>
    <row r="23" spans="1:5" ht="12.75">
      <c r="A23" s="1" t="s">
        <v>16</v>
      </c>
      <c r="B23" s="8">
        <v>0</v>
      </c>
      <c r="C23" s="8">
        <v>0</v>
      </c>
      <c r="D23" s="8">
        <f>'IS'!F35</f>
        <v>7079</v>
      </c>
      <c r="E23" s="8">
        <f>SUM(B23:D23)</f>
        <v>7079</v>
      </c>
    </row>
    <row r="24" spans="2:5" ht="12.75">
      <c r="B24" s="8"/>
      <c r="C24" s="8"/>
      <c r="D24" s="8"/>
      <c r="E24" s="8"/>
    </row>
    <row r="26" spans="1:5" ht="13.5" thickBot="1">
      <c r="A26" s="25" t="s">
        <v>174</v>
      </c>
      <c r="B26" s="16">
        <f>SUM(B17:B25)</f>
        <v>62500</v>
      </c>
      <c r="C26" s="16">
        <f>SUM(C17:C25)</f>
        <v>100</v>
      </c>
      <c r="D26" s="16">
        <f>SUM(D17:D25)</f>
        <v>8594</v>
      </c>
      <c r="E26" s="16">
        <f>SUM(E16:E25)</f>
        <v>71194</v>
      </c>
    </row>
    <row r="27" ht="13.5" thickTop="1"/>
    <row r="29" ht="12.75">
      <c r="A29" s="6" t="s">
        <v>9</v>
      </c>
    </row>
    <row r="30" ht="12.75">
      <c r="A30" s="6"/>
    </row>
    <row r="32" ht="12.75">
      <c r="F32" s="20"/>
    </row>
  </sheetData>
  <printOptions horizontalCentered="1"/>
  <pageMargins left="0.75" right="0.25" top="0.5" bottom="0.5"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1" max="1" width="50.7109375" style="1" customWidth="1"/>
    <col min="2" max="2" width="3.421875" style="1" customWidth="1"/>
    <col min="3" max="3" width="13.57421875" style="21" customWidth="1"/>
    <col min="4" max="4" width="1.7109375" style="1" customWidth="1"/>
    <col min="5" max="5" width="12.8515625" style="1" customWidth="1"/>
    <col min="6" max="6" width="3.7109375" style="1" customWidth="1"/>
    <col min="7" max="16384" width="9.140625" style="1" customWidth="1"/>
  </cols>
  <sheetData>
    <row r="1" ht="12.75">
      <c r="A1" s="3" t="s">
        <v>65</v>
      </c>
    </row>
    <row r="2" ht="12.75">
      <c r="A2" s="4" t="s">
        <v>66</v>
      </c>
    </row>
    <row r="4" ht="12.75">
      <c r="A4" s="5" t="s">
        <v>17</v>
      </c>
    </row>
    <row r="5" ht="12.75">
      <c r="A5" s="5" t="s">
        <v>166</v>
      </c>
    </row>
    <row r="6" spans="1:3" ht="12.75">
      <c r="A6" s="5" t="s">
        <v>160</v>
      </c>
      <c r="C6" s="22"/>
    </row>
    <row r="7" spans="3:5" ht="12.75">
      <c r="C7" s="23" t="s">
        <v>154</v>
      </c>
      <c r="E7" s="2" t="s">
        <v>154</v>
      </c>
    </row>
    <row r="8" spans="3:5" ht="12.75">
      <c r="C8" s="23" t="s">
        <v>94</v>
      </c>
      <c r="E8" s="2" t="s">
        <v>95</v>
      </c>
    </row>
    <row r="9" spans="3:5" ht="12.75">
      <c r="C9" s="23" t="s">
        <v>1</v>
      </c>
      <c r="E9" s="2" t="s">
        <v>1</v>
      </c>
    </row>
    <row r="10" spans="3:5" ht="12.75">
      <c r="C10" s="23" t="s">
        <v>176</v>
      </c>
      <c r="E10" s="2" t="s">
        <v>168</v>
      </c>
    </row>
    <row r="11" spans="3:5" ht="12.75">
      <c r="C11" s="23" t="s">
        <v>2</v>
      </c>
      <c r="E11" s="2" t="s">
        <v>2</v>
      </c>
    </row>
    <row r="12" spans="1:5" ht="12.75">
      <c r="A12" s="5" t="s">
        <v>100</v>
      </c>
      <c r="E12" s="6"/>
    </row>
    <row r="13" spans="1:5" ht="12.75">
      <c r="A13" s="1" t="s">
        <v>18</v>
      </c>
      <c r="C13" s="21">
        <v>9888</v>
      </c>
      <c r="E13" s="6">
        <v>2402</v>
      </c>
    </row>
    <row r="14" spans="3:5" ht="12.75">
      <c r="C14" s="6"/>
      <c r="E14" s="6"/>
    </row>
    <row r="15" spans="1:5" ht="12.75">
      <c r="A15" s="1" t="s">
        <v>101</v>
      </c>
      <c r="C15" s="6"/>
      <c r="E15" s="6"/>
    </row>
    <row r="16" spans="1:5" ht="12.75">
      <c r="A16" s="1" t="s">
        <v>102</v>
      </c>
      <c r="C16" s="6">
        <v>1080</v>
      </c>
      <c r="E16" s="6">
        <v>527</v>
      </c>
    </row>
    <row r="17" spans="1:5" ht="12.75">
      <c r="A17" s="1" t="s">
        <v>103</v>
      </c>
      <c r="C17" s="6">
        <v>146</v>
      </c>
      <c r="E17" s="6">
        <v>122</v>
      </c>
    </row>
    <row r="18" spans="3:5" ht="12.75">
      <c r="C18" s="10"/>
      <c r="E18" s="10"/>
    </row>
    <row r="19" spans="1:5" ht="12.75">
      <c r="A19" s="1" t="s">
        <v>19</v>
      </c>
      <c r="C19" s="6">
        <f>+SUM(C13:C17)</f>
        <v>11114</v>
      </c>
      <c r="E19" s="6">
        <f>+SUM(E13:E17)</f>
        <v>3051</v>
      </c>
    </row>
    <row r="20" spans="3:5" ht="12.75">
      <c r="C20" s="6"/>
      <c r="E20" s="6"/>
    </row>
    <row r="21" spans="1:5" ht="12.75">
      <c r="A21" s="1" t="s">
        <v>82</v>
      </c>
      <c r="C21" s="6">
        <v>-1836</v>
      </c>
      <c r="E21" s="6">
        <v>-1975</v>
      </c>
    </row>
    <row r="22" spans="1:5" ht="12.75">
      <c r="A22" s="1" t="s">
        <v>104</v>
      </c>
      <c r="C22" s="6">
        <v>365</v>
      </c>
      <c r="E22" s="6">
        <v>-2407</v>
      </c>
    </row>
    <row r="23" spans="1:5" ht="12.75">
      <c r="A23" s="1" t="s">
        <v>105</v>
      </c>
      <c r="C23" s="10">
        <v>-4179</v>
      </c>
      <c r="E23" s="10">
        <v>-626</v>
      </c>
    </row>
    <row r="24" spans="1:5" ht="12.75">
      <c r="A24" s="1" t="s">
        <v>106</v>
      </c>
      <c r="C24" s="6">
        <f>+SUM(C19:C23)</f>
        <v>5464</v>
      </c>
      <c r="E24" s="6">
        <f>+SUM(E19:E23)</f>
        <v>-1957</v>
      </c>
    </row>
    <row r="25" spans="1:5" ht="12.75">
      <c r="A25" s="1" t="s">
        <v>107</v>
      </c>
      <c r="C25" s="6">
        <v>-246</v>
      </c>
      <c r="E25" s="6">
        <v>-122</v>
      </c>
    </row>
    <row r="26" spans="1:5" ht="12.75">
      <c r="A26" s="1" t="s">
        <v>108</v>
      </c>
      <c r="C26" s="10">
        <v>-1771</v>
      </c>
      <c r="E26" s="10">
        <v>-890</v>
      </c>
    </row>
    <row r="27" spans="1:5" ht="12.75">
      <c r="A27" s="1" t="s">
        <v>109</v>
      </c>
      <c r="C27" s="6">
        <f>+SUM(C24:C26)</f>
        <v>3447</v>
      </c>
      <c r="E27" s="6">
        <f>+SUM(E24:E26)</f>
        <v>-2969</v>
      </c>
    </row>
    <row r="28" spans="3:5" ht="12.75">
      <c r="C28" s="6"/>
      <c r="E28" s="6"/>
    </row>
    <row r="29" spans="1:5" ht="12.75">
      <c r="A29" s="5" t="s">
        <v>110</v>
      </c>
      <c r="C29" s="6"/>
      <c r="E29" s="6"/>
    </row>
    <row r="30" spans="1:5" ht="12.75">
      <c r="A30" s="1" t="s">
        <v>152</v>
      </c>
      <c r="C30" s="18">
        <v>100</v>
      </c>
      <c r="E30" s="18">
        <v>3257</v>
      </c>
    </row>
    <row r="31" spans="1:5" ht="12.75">
      <c r="A31" s="1" t="s">
        <v>59</v>
      </c>
      <c r="C31" s="19">
        <v>-3090</v>
      </c>
      <c r="E31" s="19">
        <v>-2336</v>
      </c>
    </row>
    <row r="32" spans="1:5" ht="12.75">
      <c r="A32" s="1" t="s">
        <v>180</v>
      </c>
      <c r="C32" s="19">
        <v>0</v>
      </c>
      <c r="E32" s="19">
        <v>30</v>
      </c>
    </row>
    <row r="33" spans="1:5" ht="12.75">
      <c r="A33" s="1" t="s">
        <v>177</v>
      </c>
      <c r="C33" s="19">
        <v>-2091</v>
      </c>
      <c r="E33" s="19">
        <v>0</v>
      </c>
    </row>
    <row r="34" spans="3:5" ht="12.75">
      <c r="C34" s="24"/>
      <c r="E34" s="24"/>
    </row>
    <row r="35" spans="1:5" ht="12.75">
      <c r="A35" s="1" t="s">
        <v>111</v>
      </c>
      <c r="C35" s="6">
        <f>+SUM(C30:C34)</f>
        <v>-5081</v>
      </c>
      <c r="E35" s="6">
        <f>+SUM(E30:E34)</f>
        <v>951</v>
      </c>
    </row>
    <row r="36" spans="3:5" ht="12.75">
      <c r="C36" s="6"/>
      <c r="E36" s="6"/>
    </row>
    <row r="37" spans="1:5" ht="12.75">
      <c r="A37" s="5" t="s">
        <v>112</v>
      </c>
      <c r="C37" s="6"/>
      <c r="E37" s="6"/>
    </row>
    <row r="38" spans="1:5" ht="12.75">
      <c r="A38" s="1" t="s">
        <v>158</v>
      </c>
      <c r="C38" s="18">
        <v>3415</v>
      </c>
      <c r="E38" s="18">
        <v>-3208</v>
      </c>
    </row>
    <row r="39" spans="1:5" ht="12.75">
      <c r="A39" s="1" t="s">
        <v>178</v>
      </c>
      <c r="C39" s="19">
        <v>1900</v>
      </c>
      <c r="E39" s="19">
        <v>0</v>
      </c>
    </row>
    <row r="40" spans="1:5" ht="12.75">
      <c r="A40" s="1" t="s">
        <v>181</v>
      </c>
      <c r="C40" s="19">
        <v>0</v>
      </c>
      <c r="E40" s="19">
        <v>13500</v>
      </c>
    </row>
    <row r="41" spans="1:5" ht="12.75">
      <c r="A41" s="1" t="s">
        <v>182</v>
      </c>
      <c r="C41" s="19">
        <v>0</v>
      </c>
      <c r="E41" s="19">
        <v>-1772</v>
      </c>
    </row>
    <row r="42" spans="1:5" ht="12.75">
      <c r="A42" s="1" t="s">
        <v>161</v>
      </c>
      <c r="C42" s="19">
        <v>0</v>
      </c>
      <c r="E42" s="19">
        <v>-1218</v>
      </c>
    </row>
    <row r="43" spans="1:5" ht="12.75">
      <c r="A43" s="1" t="s">
        <v>179</v>
      </c>
      <c r="C43" s="19">
        <v>-2160</v>
      </c>
      <c r="E43" s="19">
        <v>0</v>
      </c>
    </row>
    <row r="44" spans="3:5" ht="12.75">
      <c r="C44" s="24"/>
      <c r="E44" s="24"/>
    </row>
    <row r="45" spans="1:5" ht="12.75">
      <c r="A45" s="1" t="s">
        <v>113</v>
      </c>
      <c r="C45" s="8">
        <f>+SUM(C38:C44)</f>
        <v>3155</v>
      </c>
      <c r="E45" s="8">
        <f>+SUM(E38:E44)</f>
        <v>7302</v>
      </c>
    </row>
    <row r="46" spans="3:5" ht="12.75">
      <c r="C46" s="6"/>
      <c r="E46" s="6"/>
    </row>
    <row r="47" spans="1:5" ht="12.75">
      <c r="A47" s="1" t="s">
        <v>114</v>
      </c>
      <c r="C47" s="6">
        <f>+C27+C35+C45</f>
        <v>1521</v>
      </c>
      <c r="E47" s="6">
        <f>+E27+E35+E45</f>
        <v>5284</v>
      </c>
    </row>
    <row r="48" spans="1:5" ht="12.75">
      <c r="A48" s="1" t="s">
        <v>115</v>
      </c>
      <c r="C48" s="17">
        <v>2646</v>
      </c>
      <c r="E48" s="17">
        <v>0</v>
      </c>
    </row>
    <row r="49" spans="1:5" ht="13.5" thickBot="1">
      <c r="A49" s="1" t="s">
        <v>116</v>
      </c>
      <c r="C49" s="16">
        <f>+C47+C48</f>
        <v>4167</v>
      </c>
      <c r="E49" s="16">
        <f>+E47+E48</f>
        <v>5284</v>
      </c>
    </row>
    <row r="50" spans="3:5" ht="13.5" thickTop="1">
      <c r="C50" s="8"/>
      <c r="E50" s="8"/>
    </row>
    <row r="51" spans="1:5" ht="12.75">
      <c r="A51" s="5" t="s">
        <v>162</v>
      </c>
      <c r="C51" s="8"/>
      <c r="E51" s="8"/>
    </row>
    <row r="52" spans="1:5" ht="12.75">
      <c r="A52" s="1" t="s">
        <v>7</v>
      </c>
      <c r="C52" s="6">
        <v>4440</v>
      </c>
      <c r="E52" s="6">
        <v>5460</v>
      </c>
    </row>
    <row r="53" spans="1:5" ht="12.75">
      <c r="A53" s="1" t="s">
        <v>163</v>
      </c>
      <c r="C53" s="6">
        <v>-273</v>
      </c>
      <c r="E53" s="6">
        <v>-176</v>
      </c>
    </row>
    <row r="54" spans="3:5" ht="13.5" thickBot="1">
      <c r="C54" s="16">
        <f>+C52+C53</f>
        <v>4167</v>
      </c>
      <c r="E54" s="16">
        <f>+E52+E53</f>
        <v>5284</v>
      </c>
    </row>
    <row r="55" spans="1:5" ht="13.5" thickTop="1">
      <c r="A55" s="6" t="s">
        <v>9</v>
      </c>
      <c r="E55" s="6"/>
    </row>
    <row r="56" spans="3:8" ht="12.75">
      <c r="C56" s="22"/>
      <c r="D56" s="2"/>
      <c r="E56" s="6"/>
      <c r="F56" s="2"/>
      <c r="H56" s="2"/>
    </row>
    <row r="57" spans="3:8" ht="12.75">
      <c r="C57" s="22"/>
      <c r="D57" s="2"/>
      <c r="E57" s="6"/>
      <c r="F57" s="2"/>
      <c r="H57" s="2"/>
    </row>
    <row r="58" spans="3:8" ht="12.75">
      <c r="C58" s="22"/>
      <c r="D58" s="2"/>
      <c r="E58" s="6"/>
      <c r="F58" s="2"/>
      <c r="H58" s="2"/>
    </row>
    <row r="59" spans="3:8" ht="12.75">
      <c r="C59" s="22"/>
      <c r="D59" s="2"/>
      <c r="E59" s="6"/>
      <c r="F59" s="2"/>
      <c r="H59" s="2"/>
    </row>
  </sheetData>
  <printOptions/>
  <pageMargins left="1" right="0.5" top="0.5" bottom="0.5"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199"/>
  <sheetViews>
    <sheetView workbookViewId="0" topLeftCell="A43">
      <selection activeCell="F75" sqref="F75"/>
    </sheetView>
  </sheetViews>
  <sheetFormatPr defaultColWidth="9.140625" defaultRowHeight="12.75"/>
  <cols>
    <col min="1" max="1" width="4.57421875" style="51" customWidth="1"/>
    <col min="2" max="2" width="9.140625" style="1" customWidth="1"/>
    <col min="3" max="3" width="14.7109375" style="1" customWidth="1"/>
    <col min="4" max="4" width="9.28125" style="1" bestFit="1" customWidth="1"/>
    <col min="5" max="5" width="10.28125" style="1" bestFit="1" customWidth="1"/>
    <col min="6" max="6" width="10.7109375" style="1" bestFit="1" customWidth="1"/>
    <col min="7" max="7" width="9.28125" style="1" bestFit="1" customWidth="1"/>
    <col min="8" max="8" width="11.140625" style="1" customWidth="1"/>
    <col min="9" max="9" width="9.28125" style="1" customWidth="1"/>
    <col min="10" max="10" width="9.28125" style="27" bestFit="1" customWidth="1"/>
    <col min="11" max="11" width="6.00390625" style="27" customWidth="1"/>
    <col min="12" max="12" width="1.57421875" style="27" customWidth="1"/>
    <col min="13" max="13" width="9.140625" style="27" customWidth="1"/>
    <col min="14" max="14" width="2.00390625" style="27" customWidth="1"/>
    <col min="15" max="15" width="6.140625" style="27" customWidth="1"/>
    <col min="16" max="16384" width="9.140625" style="27" customWidth="1"/>
  </cols>
  <sheetData>
    <row r="1" ht="15">
      <c r="A1" s="3" t="s">
        <v>65</v>
      </c>
    </row>
    <row r="2" ht="15">
      <c r="A2" s="4" t="s">
        <v>66</v>
      </c>
    </row>
    <row r="4" ht="15">
      <c r="A4" s="51" t="s">
        <v>57</v>
      </c>
    </row>
    <row r="5" spans="1:2" ht="15">
      <c r="A5" s="76" t="s">
        <v>184</v>
      </c>
      <c r="B5" s="77"/>
    </row>
    <row r="7" spans="1:2" ht="15">
      <c r="A7" s="52" t="s">
        <v>20</v>
      </c>
      <c r="B7" s="5" t="s">
        <v>35</v>
      </c>
    </row>
    <row r="11" ht="15">
      <c r="K11" s="29"/>
    </row>
    <row r="21" spans="1:2" ht="15">
      <c r="A21" s="52" t="s">
        <v>21</v>
      </c>
      <c r="B21" s="5" t="s">
        <v>36</v>
      </c>
    </row>
    <row r="25" spans="1:2" ht="15">
      <c r="A25" s="52" t="s">
        <v>22</v>
      </c>
      <c r="B25" s="5" t="s">
        <v>37</v>
      </c>
    </row>
    <row r="26" spans="1:2" ht="15">
      <c r="A26" s="52"/>
      <c r="B26" s="5"/>
    </row>
    <row r="27" spans="1:2" ht="15">
      <c r="A27" s="52"/>
      <c r="B27" s="5"/>
    </row>
    <row r="28" spans="1:2" ht="15">
      <c r="A28" s="52"/>
      <c r="B28" s="5"/>
    </row>
    <row r="29" spans="1:2" ht="15">
      <c r="A29" s="52"/>
      <c r="B29" s="5"/>
    </row>
    <row r="30" spans="1:2" ht="15">
      <c r="A30" s="52"/>
      <c r="B30" s="5"/>
    </row>
    <row r="31" spans="1:2" ht="15">
      <c r="A31" s="52" t="s">
        <v>23</v>
      </c>
      <c r="B31" s="5" t="s">
        <v>117</v>
      </c>
    </row>
    <row r="33" ht="15">
      <c r="B33" s="1" t="s">
        <v>118</v>
      </c>
    </row>
    <row r="35" spans="1:2" ht="15">
      <c r="A35" s="52" t="s">
        <v>38</v>
      </c>
      <c r="B35" s="5" t="s">
        <v>119</v>
      </c>
    </row>
    <row r="37" ht="15">
      <c r="B37" s="1" t="s">
        <v>121</v>
      </c>
    </row>
    <row r="38" ht="15">
      <c r="B38" s="1" t="s">
        <v>122</v>
      </c>
    </row>
    <row r="40" spans="1:2" ht="15">
      <c r="A40" s="52" t="s">
        <v>39</v>
      </c>
      <c r="B40" s="5" t="s">
        <v>120</v>
      </c>
    </row>
    <row r="47" spans="1:2" ht="15">
      <c r="A47" s="52" t="s">
        <v>40</v>
      </c>
      <c r="B47" s="5" t="s">
        <v>41</v>
      </c>
    </row>
    <row r="56" spans="1:2" ht="15">
      <c r="A56" s="52" t="s">
        <v>42</v>
      </c>
      <c r="B56" s="5" t="s">
        <v>43</v>
      </c>
    </row>
    <row r="57" spans="1:2" ht="15">
      <c r="A57" s="52"/>
      <c r="B57" s="5"/>
    </row>
    <row r="58" spans="1:2" ht="15">
      <c r="A58" s="52"/>
      <c r="B58" s="5"/>
    </row>
    <row r="59" spans="1:2" ht="15">
      <c r="A59" s="52"/>
      <c r="B59" s="5"/>
    </row>
    <row r="60" spans="1:2" ht="15">
      <c r="A60" s="52"/>
      <c r="B60" s="5"/>
    </row>
    <row r="61" spans="1:2" ht="15">
      <c r="A61" s="52"/>
      <c r="B61" s="5"/>
    </row>
    <row r="62" spans="1:2" ht="15">
      <c r="A62" s="52"/>
      <c r="B62" s="5"/>
    </row>
    <row r="63" spans="1:2" ht="15">
      <c r="A63" s="52" t="s">
        <v>25</v>
      </c>
      <c r="B63" s="5" t="s">
        <v>24</v>
      </c>
    </row>
    <row r="68" spans="1:2" ht="15">
      <c r="A68" s="52" t="s">
        <v>26</v>
      </c>
      <c r="B68" s="5" t="s">
        <v>27</v>
      </c>
    </row>
    <row r="74" spans="1:2" ht="15">
      <c r="A74" s="52" t="s">
        <v>28</v>
      </c>
      <c r="B74" s="5" t="s">
        <v>60</v>
      </c>
    </row>
    <row r="79" spans="1:2" ht="15">
      <c r="A79" s="52" t="s">
        <v>29</v>
      </c>
      <c r="B79" s="5" t="s">
        <v>123</v>
      </c>
    </row>
    <row r="84" spans="1:2" ht="15">
      <c r="A84" s="52" t="s">
        <v>30</v>
      </c>
      <c r="B84" s="5" t="s">
        <v>124</v>
      </c>
    </row>
    <row r="86" ht="15">
      <c r="B86" s="1" t="s">
        <v>125</v>
      </c>
    </row>
    <row r="88" spans="1:2" ht="15">
      <c r="A88" s="52" t="s">
        <v>32</v>
      </c>
      <c r="B88" s="5" t="s">
        <v>31</v>
      </c>
    </row>
    <row r="94" ht="15">
      <c r="B94" s="5"/>
    </row>
    <row r="95" spans="1:9" s="30" customFormat="1" ht="15">
      <c r="A95" s="53" t="s">
        <v>33</v>
      </c>
      <c r="B95" s="54" t="s">
        <v>145</v>
      </c>
      <c r="C95" s="22"/>
      <c r="D95" s="22"/>
      <c r="E95" s="22"/>
      <c r="F95" s="22"/>
      <c r="G95" s="22"/>
      <c r="H95" s="22"/>
      <c r="I95" s="22"/>
    </row>
    <row r="96" spans="1:9" s="30" customFormat="1" ht="15">
      <c r="A96" s="55"/>
      <c r="B96" s="22"/>
      <c r="C96" s="22"/>
      <c r="D96" s="22"/>
      <c r="E96" s="22"/>
      <c r="F96" s="22"/>
      <c r="G96" s="22"/>
      <c r="H96" s="22"/>
      <c r="I96" s="22"/>
    </row>
    <row r="97" spans="1:9" s="30" customFormat="1" ht="15">
      <c r="A97" s="55"/>
      <c r="B97" s="22"/>
      <c r="C97" s="22"/>
      <c r="D97" s="22"/>
      <c r="E97" s="22"/>
      <c r="F97" s="22"/>
      <c r="G97" s="22"/>
      <c r="H97" s="22"/>
      <c r="I97" s="22"/>
    </row>
    <row r="98" spans="1:9" s="30" customFormat="1" ht="15">
      <c r="A98" s="55"/>
      <c r="B98" s="22"/>
      <c r="C98" s="22"/>
      <c r="D98" s="22"/>
      <c r="E98" s="22"/>
      <c r="F98" s="22"/>
      <c r="G98" s="22"/>
      <c r="H98" s="22"/>
      <c r="I98" s="22"/>
    </row>
    <row r="99" spans="1:9" s="30" customFormat="1" ht="15">
      <c r="A99" s="55"/>
      <c r="B99" s="22"/>
      <c r="C99" s="22"/>
      <c r="D99" s="22"/>
      <c r="E99" s="22"/>
      <c r="F99" s="22"/>
      <c r="G99" s="22"/>
      <c r="H99" s="22"/>
      <c r="I99" s="22"/>
    </row>
    <row r="102" spans="1:2" ht="15">
      <c r="A102" s="52" t="s">
        <v>34</v>
      </c>
      <c r="B102" s="5" t="s">
        <v>143</v>
      </c>
    </row>
    <row r="108" spans="1:2" ht="15">
      <c r="A108" s="52" t="s">
        <v>44</v>
      </c>
      <c r="B108" s="5" t="s">
        <v>5</v>
      </c>
    </row>
    <row r="109" spans="6:8" ht="15">
      <c r="F109" s="2" t="s">
        <v>94</v>
      </c>
      <c r="H109" s="2" t="s">
        <v>94</v>
      </c>
    </row>
    <row r="110" spans="6:8" ht="15">
      <c r="F110" s="2" t="s">
        <v>1</v>
      </c>
      <c r="H110" s="2" t="s">
        <v>3</v>
      </c>
    </row>
    <row r="111" spans="6:8" ht="15">
      <c r="F111" s="2" t="s">
        <v>167</v>
      </c>
      <c r="H111" s="2" t="s">
        <v>167</v>
      </c>
    </row>
    <row r="112" spans="6:8" ht="15">
      <c r="F112" s="2" t="s">
        <v>2</v>
      </c>
      <c r="H112" s="2" t="s">
        <v>2</v>
      </c>
    </row>
    <row r="113" ht="15">
      <c r="B113" s="1" t="s">
        <v>126</v>
      </c>
    </row>
    <row r="114" spans="6:7" ht="15">
      <c r="F114" s="22"/>
      <c r="G114" s="22"/>
    </row>
    <row r="115" spans="2:8" ht="15">
      <c r="B115" s="56" t="s">
        <v>150</v>
      </c>
      <c r="C115" s="56"/>
      <c r="D115" s="56"/>
      <c r="E115" s="56"/>
      <c r="F115" s="57"/>
      <c r="G115" s="57"/>
      <c r="H115" s="58"/>
    </row>
    <row r="116" spans="2:8" ht="12.75" customHeight="1" hidden="1">
      <c r="B116" s="56"/>
      <c r="C116" s="56"/>
      <c r="D116" s="56"/>
      <c r="E116" s="56"/>
      <c r="F116" s="57"/>
      <c r="G116" s="57"/>
      <c r="H116" s="58"/>
    </row>
    <row r="117" spans="2:8" ht="15">
      <c r="B117" s="56" t="s">
        <v>127</v>
      </c>
      <c r="C117" s="56"/>
      <c r="D117" s="56"/>
      <c r="E117" s="56"/>
      <c r="F117" s="57">
        <v>100</v>
      </c>
      <c r="G117" s="57"/>
      <c r="H117" s="58">
        <v>2464</v>
      </c>
    </row>
    <row r="118" spans="2:8" ht="15">
      <c r="B118" s="56" t="s">
        <v>129</v>
      </c>
      <c r="C118" s="56"/>
      <c r="D118" s="56"/>
      <c r="E118" s="56"/>
      <c r="F118" s="57">
        <v>0</v>
      </c>
      <c r="G118" s="57"/>
      <c r="H118" s="58">
        <v>0</v>
      </c>
    </row>
    <row r="119" spans="2:8" ht="15">
      <c r="B119" s="56" t="s">
        <v>151</v>
      </c>
      <c r="C119" s="56"/>
      <c r="D119" s="56"/>
      <c r="E119" s="56"/>
      <c r="F119" s="57">
        <v>0</v>
      </c>
      <c r="G119" s="57"/>
      <c r="H119" s="58">
        <v>72</v>
      </c>
    </row>
    <row r="120" spans="2:8" ht="15.75" thickBot="1">
      <c r="B120" s="56" t="s">
        <v>128</v>
      </c>
      <c r="C120" s="56"/>
      <c r="D120" s="56"/>
      <c r="E120" s="56"/>
      <c r="F120" s="59">
        <f>SUM(F117:F119)</f>
        <v>100</v>
      </c>
      <c r="G120" s="57"/>
      <c r="H120" s="59">
        <f>SUM(H117:H119)</f>
        <v>2536</v>
      </c>
    </row>
    <row r="121" ht="15.75" thickTop="1"/>
    <row r="122" ht="15">
      <c r="B122" s="1" t="s">
        <v>130</v>
      </c>
    </row>
    <row r="124" spans="6:8" ht="15">
      <c r="F124" s="2" t="s">
        <v>94</v>
      </c>
      <c r="H124" s="2" t="s">
        <v>94</v>
      </c>
    </row>
    <row r="125" spans="6:8" ht="15">
      <c r="F125" s="2" t="s">
        <v>1</v>
      </c>
      <c r="H125" s="2" t="s">
        <v>3</v>
      </c>
    </row>
    <row r="126" spans="6:8" ht="15">
      <c r="F126" s="2" t="s">
        <v>167</v>
      </c>
      <c r="H126" s="2" t="s">
        <v>167</v>
      </c>
    </row>
    <row r="127" spans="6:8" ht="15">
      <c r="F127" s="2" t="s">
        <v>131</v>
      </c>
      <c r="H127" s="2" t="s">
        <v>131</v>
      </c>
    </row>
    <row r="129" spans="2:8" ht="15">
      <c r="B129" s="1" t="s">
        <v>132</v>
      </c>
      <c r="F129" s="22">
        <v>28</v>
      </c>
      <c r="G129" s="22"/>
      <c r="H129" s="22">
        <v>28</v>
      </c>
    </row>
    <row r="130" spans="2:8" ht="15">
      <c r="B130" s="1" t="s">
        <v>133</v>
      </c>
      <c r="F130" s="60">
        <v>3</v>
      </c>
      <c r="G130" s="22"/>
      <c r="H130" s="61">
        <v>2</v>
      </c>
    </row>
    <row r="131" spans="2:8" ht="15">
      <c r="B131" s="1" t="s">
        <v>159</v>
      </c>
      <c r="F131" s="60">
        <v>-4</v>
      </c>
      <c r="G131" s="22"/>
      <c r="H131" s="61">
        <v>-4</v>
      </c>
    </row>
    <row r="132" spans="2:8" ht="15">
      <c r="B132" s="1" t="s">
        <v>183</v>
      </c>
      <c r="F132" s="61">
        <v>-14</v>
      </c>
      <c r="G132" s="22"/>
      <c r="H132" s="62">
        <v>0</v>
      </c>
    </row>
    <row r="133" spans="6:8" ht="15.75" thickBot="1">
      <c r="F133" s="63">
        <f>SUM(F129:F132)</f>
        <v>13</v>
      </c>
      <c r="G133" s="22"/>
      <c r="H133" s="63">
        <f>SUM(H129:H132)</f>
        <v>26</v>
      </c>
    </row>
    <row r="134" ht="15.75" thickTop="1"/>
    <row r="136" spans="1:2" ht="15">
      <c r="A136" s="52" t="s">
        <v>45</v>
      </c>
      <c r="B136" s="5" t="s">
        <v>61</v>
      </c>
    </row>
    <row r="141" spans="1:2" ht="15">
      <c r="A141" s="52" t="s">
        <v>46</v>
      </c>
      <c r="B141" s="5" t="s">
        <v>47</v>
      </c>
    </row>
    <row r="147" spans="1:2" ht="15">
      <c r="A147" s="52" t="s">
        <v>48</v>
      </c>
      <c r="B147" s="5" t="s">
        <v>165</v>
      </c>
    </row>
    <row r="157" spans="1:2" ht="15">
      <c r="A157" s="52" t="s">
        <v>49</v>
      </c>
      <c r="B157" s="5" t="s">
        <v>50</v>
      </c>
    </row>
    <row r="159" spans="2:8" ht="15">
      <c r="B159" s="22"/>
      <c r="C159" s="22"/>
      <c r="D159" s="23" t="s">
        <v>134</v>
      </c>
      <c r="E159" s="23"/>
      <c r="F159" s="23" t="s">
        <v>135</v>
      </c>
      <c r="G159" s="23"/>
      <c r="H159" s="23" t="s">
        <v>15</v>
      </c>
    </row>
    <row r="160" spans="2:8" ht="15">
      <c r="B160" s="22" t="s">
        <v>137</v>
      </c>
      <c r="C160" s="22"/>
      <c r="D160" s="23" t="s">
        <v>2</v>
      </c>
      <c r="E160" s="22"/>
      <c r="F160" s="23" t="s">
        <v>2</v>
      </c>
      <c r="G160" s="22"/>
      <c r="H160" s="23" t="s">
        <v>2</v>
      </c>
    </row>
    <row r="161" spans="2:8" ht="15">
      <c r="B161" s="22"/>
      <c r="C161" s="22"/>
      <c r="D161" s="22"/>
      <c r="E161" s="22"/>
      <c r="F161" s="22"/>
      <c r="G161" s="22"/>
      <c r="H161" s="22"/>
    </row>
    <row r="162" spans="2:8" ht="15">
      <c r="B162" s="64" t="s">
        <v>138</v>
      </c>
      <c r="C162" s="22"/>
      <c r="D162" s="58"/>
      <c r="E162" s="58"/>
      <c r="F162" s="58"/>
      <c r="G162" s="58"/>
      <c r="H162" s="58"/>
    </row>
    <row r="163" spans="2:8" ht="15">
      <c r="B163" s="22"/>
      <c r="C163" s="22"/>
      <c r="D163" s="58"/>
      <c r="E163" s="58"/>
      <c r="F163" s="58"/>
      <c r="G163" s="58"/>
      <c r="H163" s="58"/>
    </row>
    <row r="164" spans="2:8" ht="15">
      <c r="B164" s="22" t="s">
        <v>136</v>
      </c>
      <c r="C164" s="22"/>
      <c r="D164" s="58">
        <v>0</v>
      </c>
      <c r="E164" s="58"/>
      <c r="F164" s="58">
        <v>273</v>
      </c>
      <c r="G164" s="58"/>
      <c r="H164" s="58">
        <f>SUM(D164:F164)</f>
        <v>273</v>
      </c>
    </row>
    <row r="165" spans="2:8" ht="15">
      <c r="B165" s="22" t="s">
        <v>139</v>
      </c>
      <c r="C165" s="22"/>
      <c r="D165" s="58">
        <v>0</v>
      </c>
      <c r="E165" s="58"/>
      <c r="F165" s="58">
        <v>3688</v>
      </c>
      <c r="G165" s="58"/>
      <c r="H165" s="58">
        <f>SUM(D165:F165)</f>
        <v>3688</v>
      </c>
    </row>
    <row r="166" spans="2:8" ht="15.75" thickBot="1">
      <c r="B166" s="22"/>
      <c r="C166" s="22"/>
      <c r="D166" s="65">
        <v>0</v>
      </c>
      <c r="E166" s="58"/>
      <c r="F166" s="65">
        <f>SUM(F164:F165)</f>
        <v>3961</v>
      </c>
      <c r="G166" s="58"/>
      <c r="H166" s="65">
        <f>SUM(H164:H165)</f>
        <v>3961</v>
      </c>
    </row>
    <row r="167" spans="2:8" ht="15.75" thickTop="1">
      <c r="B167" s="22"/>
      <c r="C167" s="22"/>
      <c r="D167" s="58"/>
      <c r="E167" s="58"/>
      <c r="F167" s="58"/>
      <c r="G167" s="58"/>
      <c r="H167" s="58"/>
    </row>
    <row r="169" spans="1:2" ht="15">
      <c r="A169" s="52" t="s">
        <v>51</v>
      </c>
      <c r="B169" s="5" t="s">
        <v>52</v>
      </c>
    </row>
    <row r="175" spans="1:2" ht="15">
      <c r="A175" s="52" t="s">
        <v>53</v>
      </c>
      <c r="B175" s="5" t="s">
        <v>54</v>
      </c>
    </row>
    <row r="180" spans="1:2" ht="15">
      <c r="A180" s="52" t="s">
        <v>55</v>
      </c>
      <c r="B180" s="5" t="s">
        <v>140</v>
      </c>
    </row>
    <row r="181" spans="1:2" ht="15">
      <c r="A181" s="52"/>
      <c r="B181" s="5"/>
    </row>
    <row r="182" spans="1:2" ht="15">
      <c r="A182" s="52"/>
      <c r="B182" s="1" t="s">
        <v>64</v>
      </c>
    </row>
    <row r="183" ht="15">
      <c r="A183" s="52"/>
    </row>
    <row r="184" spans="1:10" ht="15">
      <c r="A184" s="52"/>
      <c r="B184" s="5"/>
      <c r="F184" s="66" t="s">
        <v>141</v>
      </c>
      <c r="G184" s="67"/>
      <c r="H184" s="2" t="s">
        <v>154</v>
      </c>
      <c r="I184" s="67"/>
      <c r="J184" s="31"/>
    </row>
    <row r="185" spans="1:10" ht="15">
      <c r="A185" s="52"/>
      <c r="B185" s="5"/>
      <c r="F185" s="2" t="s">
        <v>94</v>
      </c>
      <c r="G185" s="67"/>
      <c r="H185" s="2" t="s">
        <v>94</v>
      </c>
      <c r="I185" s="67"/>
      <c r="J185" s="31"/>
    </row>
    <row r="186" spans="1:10" ht="15">
      <c r="A186" s="52"/>
      <c r="B186" s="5"/>
      <c r="F186" s="2" t="s">
        <v>1</v>
      </c>
      <c r="G186" s="67"/>
      <c r="H186" s="2" t="s">
        <v>3</v>
      </c>
      <c r="I186" s="67"/>
      <c r="J186" s="31"/>
    </row>
    <row r="187" spans="6:8" ht="15">
      <c r="F187" s="2" t="s">
        <v>167</v>
      </c>
      <c r="H187" s="2" t="s">
        <v>167</v>
      </c>
    </row>
    <row r="188" spans="6:10" ht="15">
      <c r="F188" s="2"/>
      <c r="H188" s="2"/>
      <c r="J188" s="32"/>
    </row>
    <row r="189" spans="2:8" ht="15.75" thickBot="1">
      <c r="B189" s="1" t="s">
        <v>56</v>
      </c>
      <c r="F189" s="68">
        <f>'IS'!B35</f>
        <v>650</v>
      </c>
      <c r="G189" s="58"/>
      <c r="H189" s="68">
        <f>'IS'!F35</f>
        <v>7079</v>
      </c>
    </row>
    <row r="190" spans="6:13" ht="15.75" thickTop="1">
      <c r="F190" s="69"/>
      <c r="G190" s="58"/>
      <c r="H190" s="69"/>
      <c r="K190" s="28"/>
      <c r="M190" s="28"/>
    </row>
    <row r="191" spans="2:13" ht="15">
      <c r="B191" s="1" t="s">
        <v>63</v>
      </c>
      <c r="F191" s="69"/>
      <c r="G191" s="58"/>
      <c r="H191" s="69"/>
      <c r="K191" s="28"/>
      <c r="M191" s="28"/>
    </row>
    <row r="192" spans="2:13" ht="15.75" thickBot="1">
      <c r="B192" s="1" t="s">
        <v>62</v>
      </c>
      <c r="F192" s="68">
        <v>125000</v>
      </c>
      <c r="G192" s="58"/>
      <c r="H192" s="68">
        <v>125000</v>
      </c>
      <c r="K192" s="28"/>
      <c r="M192" s="28"/>
    </row>
    <row r="193" spans="6:16" ht="15.75" thickTop="1">
      <c r="F193" s="69"/>
      <c r="G193" s="58"/>
      <c r="H193" s="69"/>
      <c r="K193" s="28"/>
      <c r="P193" s="33"/>
    </row>
    <row r="194" spans="2:8" ht="15.75" thickBot="1">
      <c r="B194" s="1" t="s">
        <v>58</v>
      </c>
      <c r="F194" s="70">
        <f>+F189/F192*100</f>
        <v>0.52</v>
      </c>
      <c r="G194" s="58"/>
      <c r="H194" s="70">
        <f>+H189/H192*100</f>
        <v>5.6632</v>
      </c>
    </row>
    <row r="195" spans="6:8" ht="15.75" thickTop="1">
      <c r="F195" s="71"/>
      <c r="G195" s="72"/>
      <c r="H195" s="71"/>
    </row>
    <row r="196" spans="6:8" ht="15">
      <c r="F196" s="71"/>
      <c r="G196" s="72"/>
      <c r="H196" s="71"/>
    </row>
    <row r="197" spans="6:8" ht="15">
      <c r="F197" s="71"/>
      <c r="G197" s="72"/>
      <c r="H197" s="71"/>
    </row>
    <row r="198" spans="6:8" ht="15">
      <c r="F198" s="2"/>
      <c r="H198" s="2"/>
    </row>
    <row r="199" spans="6:8" ht="15">
      <c r="F199" s="2"/>
      <c r="H199" s="2" t="s">
        <v>144</v>
      </c>
    </row>
  </sheetData>
  <mergeCells count="1">
    <mergeCell ref="A5:B5"/>
  </mergeCells>
  <printOptions/>
  <pageMargins left="0.75" right="0.25" top="0.5" bottom="0.5" header="0.5" footer="0.5"/>
  <pageSetup horizontalDpi="600" verticalDpi="600" orientation="portrait" paperSize="9" scale="85" r:id="rId2"/>
  <rowBreaks count="3" manualBreakCount="3">
    <brk id="55" max="255" man="1"/>
    <brk id="107" max="255" man="1"/>
    <brk id="1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whr</cp:lastModifiedBy>
  <cp:lastPrinted>2005-06-22T07:02:03Z</cp:lastPrinted>
  <dcterms:created xsi:type="dcterms:W3CDTF">2003-11-01T13:04:36Z</dcterms:created>
  <dcterms:modified xsi:type="dcterms:W3CDTF">2005-06-22T09:58:19Z</dcterms:modified>
  <cp:category/>
  <cp:version/>
  <cp:contentType/>
  <cp:contentStatus/>
</cp:coreProperties>
</file>